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7500" windowHeight="54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'Лист1'!$A$1:$Q$35</definedName>
  </definedNames>
  <calcPr fullCalcOnLoad="1"/>
</workbook>
</file>

<file path=xl/sharedStrings.xml><?xml version="1.0" encoding="utf-8"?>
<sst xmlns="http://schemas.openxmlformats.org/spreadsheetml/2006/main" count="41" uniqueCount="39">
  <si>
    <t>№п/п</t>
  </si>
  <si>
    <t>Білий Камінь</t>
  </si>
  <si>
    <t>Берізки</t>
  </si>
  <si>
    <t>Бондурівка</t>
  </si>
  <si>
    <t>Бритавка</t>
  </si>
  <si>
    <t>Вербка</t>
  </si>
  <si>
    <t>Демівка</t>
  </si>
  <si>
    <t>Каташин</t>
  </si>
  <si>
    <t>Куренівка</t>
  </si>
  <si>
    <t>Луги</t>
  </si>
  <si>
    <t>Любомирка</t>
  </si>
  <si>
    <t>Ольгопіль</t>
  </si>
  <si>
    <t>Рогузка</t>
  </si>
  <si>
    <t>Стратіївка</t>
  </si>
  <si>
    <t>Тартак</t>
  </si>
  <si>
    <t>Червона Гребля</t>
  </si>
  <si>
    <t>РАЗОМ</t>
  </si>
  <si>
    <t>Чечельник</t>
  </si>
  <si>
    <t>ВСЬОГО</t>
  </si>
  <si>
    <t>Райбюджет</t>
  </si>
  <si>
    <t xml:space="preserve">Начальник  управління     </t>
  </si>
  <si>
    <t xml:space="preserve">ДАНІ </t>
  </si>
  <si>
    <t>про виконання завдання по надходженню  власних та закріплених доходів</t>
  </si>
  <si>
    <t>% виконання</t>
  </si>
  <si>
    <t>тис.грн.</t>
  </si>
  <si>
    <t>відхилення</t>
  </si>
  <si>
    <t>Річного плану</t>
  </si>
  <si>
    <t>Н.О.Решетник</t>
  </si>
  <si>
    <t>План на  2019 р</t>
  </si>
  <si>
    <t>Факт за 9 місяціВ  2018р.</t>
  </si>
  <si>
    <t>План на 9 місяців 2019 року</t>
  </si>
  <si>
    <t>План на вересень</t>
  </si>
  <si>
    <t>Фактично виконано за 9 місяців  2019 року</t>
  </si>
  <si>
    <t>Надійшло за вересень 2019 року</t>
  </si>
  <si>
    <t>плану на вересень</t>
  </si>
  <si>
    <t>Плану  на  9 місяців 2019р.</t>
  </si>
  <si>
    <t>Плану на 9 місяців 2019р.</t>
  </si>
  <si>
    <t>Фактичного за 9 місяців 2018 року</t>
  </si>
  <si>
    <t xml:space="preserve">  місцевими бюджетами району станом на 01.10.2019р.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</si>
</sst>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#,##0\ &quot;грн.&quot;;\-#,##0\ &quot;грн.&quot;"/>
    <numFmt numFmtId="179" formatCode="#,##0\ &quot;грн.&quot;;[Red]\-#,##0\ &quot;грн.&quot;"/>
    <numFmt numFmtId="180" formatCode="#,##0.00\ &quot;грн.&quot;;\-#,##0.00\ &quot;грн.&quot;"/>
    <numFmt numFmtId="181" formatCode="#,##0.00\ &quot;грн.&quot;;[Red]\-#,##0.00\ &quot;грн.&quot;"/>
    <numFmt numFmtId="182" formatCode="_-* #,##0\ &quot;грн.&quot;_-;\-* #,##0\ &quot;грн.&quot;_-;_-* &quot;-&quot;\ &quot;грн.&quot;_-;_-@_-"/>
    <numFmt numFmtId="183" formatCode="_-* #,##0\ _г_р_н_._-;\-* #,##0\ _г_р_н_._-;_-* &quot;-&quot;\ _г_р_н_._-;_-@_-"/>
    <numFmt numFmtId="184" formatCode="_-* #,##0.00\ &quot;грн.&quot;_-;\-* #,##0.00\ &quot;грн.&quot;_-;_-* &quot;-&quot;??\ &quot;грн.&quot;_-;_-@_-"/>
    <numFmt numFmtId="185" formatCode="_-* #,##0.00\ _г_р_н_._-;\-* #,##0.00\ _г_р_н_._-;_-* &quot;-&quot;??\ _г_р_н_.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0.0%"/>
    <numFmt numFmtId="195" formatCode="[$-422]d\ mmmm\ yyyy&quot; р.&quot;"/>
    <numFmt numFmtId="196" formatCode="0.000"/>
    <numFmt numFmtId="197" formatCode="0.0"/>
  </numFmts>
  <fonts count="51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sz val="12"/>
      <color indexed="18"/>
      <name val="Arial Cyr"/>
      <family val="0"/>
    </font>
    <font>
      <sz val="10"/>
      <color indexed="18"/>
      <name val="Arial Cyr"/>
      <family val="0"/>
    </font>
    <font>
      <b/>
      <sz val="14"/>
      <color indexed="18"/>
      <name val="Arial Cyr"/>
      <family val="0"/>
    </font>
    <font>
      <sz val="14"/>
      <color indexed="18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i/>
      <sz val="14"/>
      <name val="Arial Cyr"/>
      <family val="0"/>
    </font>
    <font>
      <b/>
      <sz val="14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2" fontId="6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justify" vertical="justify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197" fontId="12" fillId="0" borderId="12" xfId="0" applyNumberFormat="1" applyFont="1" applyBorder="1" applyAlignment="1">
      <alignment/>
    </xf>
    <xf numFmtId="0" fontId="12" fillId="0" borderId="12" xfId="0" applyFont="1" applyBorder="1" applyAlignment="1">
      <alignment/>
    </xf>
    <xf numFmtId="10" fontId="12" fillId="0" borderId="13" xfId="0" applyNumberFormat="1" applyFont="1" applyBorder="1" applyAlignment="1">
      <alignment/>
    </xf>
    <xf numFmtId="194" fontId="12" fillId="0" borderId="13" xfId="0" applyNumberFormat="1" applyFont="1" applyBorder="1" applyAlignment="1">
      <alignment/>
    </xf>
    <xf numFmtId="196" fontId="12" fillId="0" borderId="14" xfId="0" applyNumberFormat="1" applyFont="1" applyBorder="1" applyAlignment="1">
      <alignment/>
    </xf>
    <xf numFmtId="197" fontId="12" fillId="0" borderId="15" xfId="0" applyNumberFormat="1" applyFont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2" xfId="0" applyFont="1" applyBorder="1" applyAlignment="1">
      <alignment/>
    </xf>
    <xf numFmtId="197" fontId="11" fillId="0" borderId="12" xfId="0" applyNumberFormat="1" applyFont="1" applyBorder="1" applyAlignment="1">
      <alignment/>
    </xf>
    <xf numFmtId="194" fontId="11" fillId="0" borderId="13" xfId="0" applyNumberFormat="1" applyFont="1" applyBorder="1" applyAlignment="1">
      <alignment/>
    </xf>
    <xf numFmtId="196" fontId="11" fillId="0" borderId="14" xfId="0" applyNumberFormat="1" applyFont="1" applyBorder="1" applyAlignment="1">
      <alignment/>
    </xf>
    <xf numFmtId="197" fontId="11" fillId="0" borderId="15" xfId="0" applyNumberFormat="1" applyFont="1" applyBorder="1" applyAlignment="1">
      <alignment/>
    </xf>
    <xf numFmtId="0" fontId="11" fillId="0" borderId="11" xfId="0" applyFont="1" applyFill="1" applyBorder="1" applyAlignment="1">
      <alignment/>
    </xf>
    <xf numFmtId="197" fontId="11" fillId="0" borderId="16" xfId="0" applyNumberFormat="1" applyFont="1" applyBorder="1" applyAlignment="1">
      <alignment/>
    </xf>
    <xf numFmtId="197" fontId="12" fillId="0" borderId="12" xfId="0" applyNumberFormat="1" applyFont="1" applyBorder="1" applyAlignment="1" applyProtection="1">
      <alignment/>
      <protection/>
    </xf>
    <xf numFmtId="0" fontId="11" fillId="0" borderId="17" xfId="0" applyFont="1" applyFill="1" applyBorder="1" applyAlignment="1">
      <alignment/>
    </xf>
    <xf numFmtId="0" fontId="11" fillId="0" borderId="16" xfId="0" applyFont="1" applyBorder="1" applyAlignment="1">
      <alignment/>
    </xf>
    <xf numFmtId="10" fontId="12" fillId="0" borderId="18" xfId="0" applyNumberFormat="1" applyFont="1" applyBorder="1" applyAlignment="1">
      <alignment/>
    </xf>
    <xf numFmtId="194" fontId="11" fillId="0" borderId="18" xfId="0" applyNumberFormat="1" applyFont="1" applyBorder="1" applyAlignment="1">
      <alignment/>
    </xf>
    <xf numFmtId="196" fontId="11" fillId="0" borderId="19" xfId="0" applyNumberFormat="1" applyFont="1" applyBorder="1" applyAlignment="1">
      <alignment/>
    </xf>
    <xf numFmtId="197" fontId="11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21" xfId="0" applyFont="1" applyBorder="1" applyAlignment="1">
      <alignment horizontal="center" vertical="justify"/>
    </xf>
    <xf numFmtId="0" fontId="11" fillId="0" borderId="0" xfId="0" applyFont="1" applyAlignment="1">
      <alignment/>
    </xf>
    <xf numFmtId="0" fontId="0" fillId="0" borderId="21" xfId="0" applyFont="1" applyBorder="1" applyAlignment="1">
      <alignment horizontal="justify" vertical="justify"/>
    </xf>
    <xf numFmtId="0" fontId="0" fillId="0" borderId="12" xfId="0" applyFont="1" applyBorder="1" applyAlignment="1">
      <alignment horizontal="justify" vertical="center"/>
    </xf>
    <xf numFmtId="0" fontId="0" fillId="0" borderId="15" xfId="0" applyFont="1" applyFill="1" applyBorder="1" applyAlignment="1">
      <alignment horizontal="justify" vertical="justify"/>
    </xf>
    <xf numFmtId="197" fontId="12" fillId="0" borderId="13" xfId="0" applyNumberFormat="1" applyFont="1" applyBorder="1" applyAlignment="1">
      <alignment/>
    </xf>
    <xf numFmtId="197" fontId="11" fillId="0" borderId="13" xfId="0" applyNumberFormat="1" applyFont="1" applyBorder="1" applyAlignment="1">
      <alignment/>
    </xf>
    <xf numFmtId="197" fontId="11" fillId="0" borderId="18" xfId="0" applyNumberFormat="1" applyFont="1" applyBorder="1" applyAlignment="1">
      <alignment/>
    </xf>
    <xf numFmtId="0" fontId="0" fillId="0" borderId="13" xfId="0" applyFont="1" applyBorder="1" applyAlignment="1">
      <alignment horizontal="justify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197" fontId="16" fillId="0" borderId="12" xfId="52" applyNumberFormat="1" applyFont="1" applyBorder="1">
      <alignment/>
      <protection/>
    </xf>
    <xf numFmtId="0" fontId="12" fillId="0" borderId="0" xfId="0" applyFont="1" applyAlignment="1">
      <alignment/>
    </xf>
    <xf numFmtId="197" fontId="15" fillId="0" borderId="12" xfId="0" applyNumberFormat="1" applyFont="1" applyBorder="1" applyAlignment="1">
      <alignment/>
    </xf>
    <xf numFmtId="197" fontId="15" fillId="0" borderId="12" xfId="0" applyNumberFormat="1" applyFont="1" applyBorder="1" applyAlignment="1" applyProtection="1">
      <alignment/>
      <protection/>
    </xf>
    <xf numFmtId="197" fontId="14" fillId="0" borderId="16" xfId="0" applyNumberFormat="1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0" fillId="0" borderId="24" xfId="0" applyFont="1" applyBorder="1" applyAlignment="1">
      <alignment horizontal="justify" vertical="justify"/>
    </xf>
    <xf numFmtId="0" fontId="0" fillId="0" borderId="25" xfId="0" applyFont="1" applyBorder="1" applyAlignment="1">
      <alignment horizontal="justify" vertical="justify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justify" vertical="justify"/>
    </xf>
    <xf numFmtId="0" fontId="10" fillId="0" borderId="28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0" fillId="0" borderId="29" xfId="0" applyFont="1" applyBorder="1" applyAlignment="1">
      <alignment horizontal="center" vertical="justify"/>
    </xf>
    <xf numFmtId="0" fontId="10" fillId="0" borderId="24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25" xfId="0" applyBorder="1" applyAlignment="1">
      <alignment horizontal="justify" vertical="justify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5"/>
  <sheetViews>
    <sheetView tabSelected="1" view="pageBreakPreview" zoomScale="75" zoomScaleSheetLayoutView="75" zoomScalePageLayoutView="0" workbookViewId="0" topLeftCell="D4">
      <selection activeCell="H27" sqref="H27"/>
    </sheetView>
  </sheetViews>
  <sheetFormatPr defaultColWidth="9.00390625" defaultRowHeight="12.75"/>
  <cols>
    <col min="1" max="1" width="5.375" style="0" customWidth="1"/>
    <col min="2" max="2" width="6.875" style="0" customWidth="1"/>
    <col min="3" max="3" width="23.625" style="0" customWidth="1"/>
    <col min="4" max="4" width="12.375" style="0" customWidth="1"/>
    <col min="5" max="5" width="14.625" style="0" customWidth="1"/>
    <col min="6" max="7" width="12.25390625" style="0" customWidth="1"/>
    <col min="8" max="8" width="14.375" style="55" customWidth="1"/>
    <col min="9" max="9" width="14.375" style="0" customWidth="1"/>
    <col min="10" max="10" width="12.125" style="0" customWidth="1"/>
    <col min="11" max="11" width="14.25390625" style="0" customWidth="1"/>
    <col min="12" max="12" width="12.75390625" style="0" customWidth="1"/>
    <col min="13" max="13" width="16.375" style="0" hidden="1" customWidth="1"/>
    <col min="14" max="15" width="12.625" style="0" customWidth="1"/>
    <col min="16" max="16" width="13.75390625" style="0" customWidth="1"/>
    <col min="18" max="18" width="19.00390625" style="0" customWidth="1"/>
  </cols>
  <sheetData>
    <row r="2" spans="8:11" ht="18.75">
      <c r="H2" s="52" t="s">
        <v>21</v>
      </c>
      <c r="I2" s="3"/>
      <c r="J2" s="3"/>
      <c r="K2" s="3"/>
    </row>
    <row r="3" spans="1:11" ht="18">
      <c r="A3" s="5"/>
      <c r="B3" s="5"/>
      <c r="C3" s="5"/>
      <c r="D3" s="5"/>
      <c r="E3" s="5"/>
      <c r="F3" s="2"/>
      <c r="G3" s="2"/>
      <c r="H3" s="53" t="s">
        <v>22</v>
      </c>
      <c r="I3" s="1"/>
      <c r="J3" s="1"/>
      <c r="K3" s="1"/>
    </row>
    <row r="4" spans="2:11" ht="18">
      <c r="B4" s="4"/>
      <c r="C4" s="2"/>
      <c r="D4" s="2"/>
      <c r="E4" s="2"/>
      <c r="H4" s="53" t="s">
        <v>38</v>
      </c>
      <c r="I4" s="1"/>
      <c r="J4" s="1"/>
      <c r="K4" s="1"/>
    </row>
    <row r="5" spans="2:16" ht="32.25" customHeight="1" thickBot="1">
      <c r="B5" s="6"/>
      <c r="C5" s="7"/>
      <c r="D5" s="7"/>
      <c r="E5" s="7"/>
      <c r="F5" s="8"/>
      <c r="G5" s="8"/>
      <c r="H5" s="13"/>
      <c r="I5" s="8"/>
      <c r="J5" s="8"/>
      <c r="K5" s="8"/>
      <c r="L5" s="8"/>
      <c r="M5" s="8"/>
      <c r="N5" s="8" t="s">
        <v>24</v>
      </c>
      <c r="O5" s="8"/>
      <c r="P5" s="8"/>
    </row>
    <row r="6" spans="1:16" ht="36.75" customHeight="1" thickTop="1">
      <c r="A6" s="14"/>
      <c r="B6" s="59" t="s">
        <v>0</v>
      </c>
      <c r="C6" s="61"/>
      <c r="D6" s="63" t="s">
        <v>29</v>
      </c>
      <c r="E6" s="71" t="s">
        <v>28</v>
      </c>
      <c r="F6" s="63" t="s">
        <v>30</v>
      </c>
      <c r="G6" s="63" t="s">
        <v>31</v>
      </c>
      <c r="H6" s="63" t="s">
        <v>32</v>
      </c>
      <c r="I6" s="63" t="s">
        <v>33</v>
      </c>
      <c r="J6" s="68" t="s">
        <v>23</v>
      </c>
      <c r="K6" s="69"/>
      <c r="L6" s="70"/>
      <c r="M6" s="65" t="s">
        <v>25</v>
      </c>
      <c r="N6" s="65"/>
      <c r="O6" s="65"/>
      <c r="P6" s="66"/>
    </row>
    <row r="7" spans="1:16" ht="63" customHeight="1">
      <c r="A7" s="14"/>
      <c r="B7" s="60"/>
      <c r="C7" s="62"/>
      <c r="D7" s="64"/>
      <c r="E7" s="72"/>
      <c r="F7" s="64"/>
      <c r="G7" s="73"/>
      <c r="H7" s="67"/>
      <c r="I7" s="73"/>
      <c r="J7" s="43" t="s">
        <v>26</v>
      </c>
      <c r="K7" s="43" t="s">
        <v>34</v>
      </c>
      <c r="L7" s="45" t="s">
        <v>35</v>
      </c>
      <c r="M7" s="15"/>
      <c r="N7" s="46" t="s">
        <v>36</v>
      </c>
      <c r="O7" s="51" t="s">
        <v>34</v>
      </c>
      <c r="P7" s="47" t="s">
        <v>37</v>
      </c>
    </row>
    <row r="8" spans="1:18" ht="21.75" customHeight="1">
      <c r="A8" s="14"/>
      <c r="B8" s="16">
        <v>1</v>
      </c>
      <c r="C8" s="17" t="s">
        <v>2</v>
      </c>
      <c r="D8" s="18">
        <v>1105.8</v>
      </c>
      <c r="E8" s="19">
        <v>1576.2</v>
      </c>
      <c r="F8" s="18">
        <v>1306.5</v>
      </c>
      <c r="G8" s="18">
        <v>117</v>
      </c>
      <c r="H8" s="54">
        <v>1399.3</v>
      </c>
      <c r="I8" s="48">
        <f aca="true" t="shared" si="0" ref="I8:I22">H8-R8</f>
        <v>110.39999999999986</v>
      </c>
      <c r="J8" s="20">
        <f aca="true" t="shared" si="1" ref="J8:J27">H8/E8</f>
        <v>0.8877680497398807</v>
      </c>
      <c r="K8" s="20">
        <f>I8/G8</f>
        <v>0.9435897435897425</v>
      </c>
      <c r="L8" s="21">
        <f>H8/F8</f>
        <v>1.0710294680443935</v>
      </c>
      <c r="M8" s="22">
        <v>1.7</v>
      </c>
      <c r="N8" s="18">
        <f>H8-F8</f>
        <v>92.79999999999995</v>
      </c>
      <c r="O8" s="48">
        <f>I8-G8</f>
        <v>-6.600000000000136</v>
      </c>
      <c r="P8" s="23">
        <f aca="true" t="shared" si="2" ref="P8:P22">H8-D8</f>
        <v>293.5</v>
      </c>
      <c r="R8" s="54">
        <v>1288.9</v>
      </c>
    </row>
    <row r="9" spans="1:18" ht="21.75" customHeight="1">
      <c r="A9" s="14"/>
      <c r="B9" s="16">
        <v>2</v>
      </c>
      <c r="C9" s="17" t="s">
        <v>1</v>
      </c>
      <c r="D9" s="18">
        <v>478</v>
      </c>
      <c r="E9" s="19">
        <v>636.5</v>
      </c>
      <c r="F9" s="18">
        <v>490.4</v>
      </c>
      <c r="G9" s="18">
        <v>54</v>
      </c>
      <c r="H9" s="54">
        <v>523.1</v>
      </c>
      <c r="I9" s="48">
        <f t="shared" si="0"/>
        <v>71.30000000000001</v>
      </c>
      <c r="J9" s="20">
        <f t="shared" si="1"/>
        <v>0.8218381775333857</v>
      </c>
      <c r="K9" s="20">
        <f aca="true" t="shared" si="3" ref="K9:K27">I9/G9</f>
        <v>1.3203703703703706</v>
      </c>
      <c r="L9" s="21">
        <f aca="true" t="shared" si="4" ref="L9:L27">H9/F9</f>
        <v>1.0666802610114194</v>
      </c>
      <c r="M9" s="22">
        <v>2.6</v>
      </c>
      <c r="N9" s="18">
        <f aca="true" t="shared" si="5" ref="N9:N22">H9-F9</f>
        <v>32.700000000000045</v>
      </c>
      <c r="O9" s="48">
        <f aca="true" t="shared" si="6" ref="O9:O27">I9-G9</f>
        <v>17.30000000000001</v>
      </c>
      <c r="P9" s="23">
        <f t="shared" si="2"/>
        <v>45.10000000000002</v>
      </c>
      <c r="R9" s="54">
        <v>451.8</v>
      </c>
    </row>
    <row r="10" spans="1:18" ht="21.75" customHeight="1">
      <c r="A10" s="14"/>
      <c r="B10" s="16">
        <v>3</v>
      </c>
      <c r="C10" s="17" t="s">
        <v>3</v>
      </c>
      <c r="D10" s="18">
        <v>669.5</v>
      </c>
      <c r="E10" s="19">
        <v>1076.4</v>
      </c>
      <c r="F10" s="18">
        <v>740.2</v>
      </c>
      <c r="G10" s="18">
        <v>94.9</v>
      </c>
      <c r="H10" s="54">
        <v>794.8</v>
      </c>
      <c r="I10" s="48">
        <f t="shared" si="0"/>
        <v>52.299999999999955</v>
      </c>
      <c r="J10" s="20">
        <f t="shared" si="1"/>
        <v>0.7383872166480862</v>
      </c>
      <c r="K10" s="20">
        <f t="shared" si="3"/>
        <v>0.5511064278187561</v>
      </c>
      <c r="L10" s="21">
        <f t="shared" si="4"/>
        <v>1.0737638476087543</v>
      </c>
      <c r="M10" s="22">
        <v>1</v>
      </c>
      <c r="N10" s="18">
        <f t="shared" si="5"/>
        <v>54.59999999999991</v>
      </c>
      <c r="O10" s="48">
        <f t="shared" si="6"/>
        <v>-42.60000000000005</v>
      </c>
      <c r="P10" s="23">
        <f t="shared" si="2"/>
        <v>125.29999999999995</v>
      </c>
      <c r="R10" s="54">
        <v>742.5</v>
      </c>
    </row>
    <row r="11" spans="1:18" ht="21.75" customHeight="1">
      <c r="A11" s="14"/>
      <c r="B11" s="16">
        <v>4</v>
      </c>
      <c r="C11" s="17" t="s">
        <v>4</v>
      </c>
      <c r="D11" s="18">
        <v>397.5</v>
      </c>
      <c r="E11" s="19">
        <v>623.6</v>
      </c>
      <c r="F11" s="18">
        <v>457.1</v>
      </c>
      <c r="G11" s="18">
        <v>44.3</v>
      </c>
      <c r="H11" s="54">
        <v>480.6</v>
      </c>
      <c r="I11" s="48">
        <f t="shared" si="0"/>
        <v>26.100000000000023</v>
      </c>
      <c r="J11" s="20">
        <f t="shared" si="1"/>
        <v>0.7706863373957665</v>
      </c>
      <c r="K11" s="20">
        <f t="shared" si="3"/>
        <v>0.589164785553048</v>
      </c>
      <c r="L11" s="21">
        <f t="shared" si="4"/>
        <v>1.0514110697877925</v>
      </c>
      <c r="M11" s="22">
        <v>1.3</v>
      </c>
      <c r="N11" s="18">
        <f t="shared" si="5"/>
        <v>23.5</v>
      </c>
      <c r="O11" s="48">
        <f t="shared" si="6"/>
        <v>-18.199999999999974</v>
      </c>
      <c r="P11" s="23">
        <f t="shared" si="2"/>
        <v>83.10000000000002</v>
      </c>
      <c r="R11" s="54">
        <v>454.5</v>
      </c>
    </row>
    <row r="12" spans="1:18" ht="21.75" customHeight="1">
      <c r="A12" s="14"/>
      <c r="B12" s="16">
        <v>5</v>
      </c>
      <c r="C12" s="17" t="s">
        <v>5</v>
      </c>
      <c r="D12" s="18">
        <v>1141.2</v>
      </c>
      <c r="E12" s="19">
        <v>1664.7</v>
      </c>
      <c r="F12" s="18">
        <v>1173.7</v>
      </c>
      <c r="G12" s="18">
        <v>193.2</v>
      </c>
      <c r="H12" s="54">
        <v>1245.5</v>
      </c>
      <c r="I12" s="48">
        <f t="shared" si="0"/>
        <v>193</v>
      </c>
      <c r="J12" s="20">
        <f t="shared" si="1"/>
        <v>0.7481828557698084</v>
      </c>
      <c r="K12" s="20">
        <f t="shared" si="3"/>
        <v>0.9989648033126295</v>
      </c>
      <c r="L12" s="21">
        <f t="shared" si="4"/>
        <v>1.0611740649228933</v>
      </c>
      <c r="M12" s="22">
        <v>3.5</v>
      </c>
      <c r="N12" s="18">
        <f t="shared" si="5"/>
        <v>71.79999999999995</v>
      </c>
      <c r="O12" s="48">
        <f t="shared" si="6"/>
        <v>-0.19999999999998863</v>
      </c>
      <c r="P12" s="23">
        <f t="shared" si="2"/>
        <v>104.29999999999995</v>
      </c>
      <c r="R12" s="54">
        <v>1052.5</v>
      </c>
    </row>
    <row r="13" spans="1:18" ht="21.75" customHeight="1">
      <c r="A13" s="14"/>
      <c r="B13" s="16">
        <v>6</v>
      </c>
      <c r="C13" s="17" t="s">
        <v>6</v>
      </c>
      <c r="D13" s="18">
        <v>1297.8</v>
      </c>
      <c r="E13" s="19">
        <v>2016.9</v>
      </c>
      <c r="F13" s="18">
        <v>1280.4</v>
      </c>
      <c r="G13" s="18">
        <v>36.9</v>
      </c>
      <c r="H13" s="54">
        <v>1279</v>
      </c>
      <c r="I13" s="48">
        <f t="shared" si="0"/>
        <v>9.299999999999955</v>
      </c>
      <c r="J13" s="20">
        <f t="shared" si="1"/>
        <v>0.6341415042887599</v>
      </c>
      <c r="K13" s="20">
        <f t="shared" si="3"/>
        <v>0.252032520325202</v>
      </c>
      <c r="L13" s="21">
        <f t="shared" si="4"/>
        <v>0.9989065916900968</v>
      </c>
      <c r="M13" s="22">
        <v>4.4</v>
      </c>
      <c r="N13" s="18">
        <f t="shared" si="5"/>
        <v>-1.400000000000091</v>
      </c>
      <c r="O13" s="48">
        <f t="shared" si="6"/>
        <v>-27.600000000000044</v>
      </c>
      <c r="P13" s="23">
        <f t="shared" si="2"/>
        <v>-18.799999999999955</v>
      </c>
      <c r="R13" s="54">
        <v>1269.7</v>
      </c>
    </row>
    <row r="14" spans="1:18" ht="21.75" customHeight="1">
      <c r="A14" s="14"/>
      <c r="B14" s="16">
        <v>7</v>
      </c>
      <c r="C14" s="17" t="s">
        <v>7</v>
      </c>
      <c r="D14" s="18">
        <v>1327.6</v>
      </c>
      <c r="E14" s="19">
        <v>1879.1</v>
      </c>
      <c r="F14" s="18">
        <v>1357.9</v>
      </c>
      <c r="G14" s="18">
        <v>278.1</v>
      </c>
      <c r="H14" s="54">
        <v>1405.6</v>
      </c>
      <c r="I14" s="48">
        <f t="shared" si="0"/>
        <v>156.29999999999995</v>
      </c>
      <c r="J14" s="20">
        <f t="shared" si="1"/>
        <v>0.7480176680325687</v>
      </c>
      <c r="K14" s="20">
        <f t="shared" si="3"/>
        <v>0.5620280474649405</v>
      </c>
      <c r="L14" s="21">
        <f t="shared" si="4"/>
        <v>1.0351277708225937</v>
      </c>
      <c r="M14" s="22">
        <v>3.1</v>
      </c>
      <c r="N14" s="18">
        <f t="shared" si="5"/>
        <v>47.69999999999982</v>
      </c>
      <c r="O14" s="48">
        <f t="shared" si="6"/>
        <v>-121.80000000000007</v>
      </c>
      <c r="P14" s="23">
        <f t="shared" si="2"/>
        <v>78</v>
      </c>
      <c r="R14" s="54">
        <v>1249.3</v>
      </c>
    </row>
    <row r="15" spans="1:18" ht="21.75" customHeight="1">
      <c r="A15" s="14"/>
      <c r="B15" s="16">
        <v>8</v>
      </c>
      <c r="C15" s="17" t="s">
        <v>8</v>
      </c>
      <c r="D15" s="18">
        <v>337.3</v>
      </c>
      <c r="E15" s="19">
        <v>523.3</v>
      </c>
      <c r="F15" s="18">
        <v>367</v>
      </c>
      <c r="G15" s="18">
        <v>21.5</v>
      </c>
      <c r="H15" s="54">
        <v>408.3</v>
      </c>
      <c r="I15" s="48">
        <f t="shared" si="0"/>
        <v>25.5</v>
      </c>
      <c r="J15" s="20">
        <f t="shared" si="1"/>
        <v>0.7802407796674948</v>
      </c>
      <c r="K15" s="20">
        <f t="shared" si="3"/>
        <v>1.186046511627907</v>
      </c>
      <c r="L15" s="21">
        <f t="shared" si="4"/>
        <v>1.112534059945504</v>
      </c>
      <c r="M15" s="22">
        <v>0.4</v>
      </c>
      <c r="N15" s="18">
        <f t="shared" si="5"/>
        <v>41.30000000000001</v>
      </c>
      <c r="O15" s="48">
        <f t="shared" si="6"/>
        <v>4</v>
      </c>
      <c r="P15" s="23">
        <f t="shared" si="2"/>
        <v>71</v>
      </c>
      <c r="R15" s="54">
        <v>382.8</v>
      </c>
    </row>
    <row r="16" spans="1:18" ht="21.75" customHeight="1">
      <c r="A16" s="14"/>
      <c r="B16" s="16">
        <v>9</v>
      </c>
      <c r="C16" s="17" t="s">
        <v>9</v>
      </c>
      <c r="D16" s="18">
        <v>1046.7</v>
      </c>
      <c r="E16" s="19">
        <v>1559.2</v>
      </c>
      <c r="F16" s="18">
        <v>1037.7</v>
      </c>
      <c r="G16" s="18">
        <v>111.5</v>
      </c>
      <c r="H16" s="54">
        <v>1107.7</v>
      </c>
      <c r="I16" s="48">
        <f t="shared" si="0"/>
        <v>123.90000000000009</v>
      </c>
      <c r="J16" s="20">
        <f t="shared" si="1"/>
        <v>0.7104284248332479</v>
      </c>
      <c r="K16" s="20">
        <f t="shared" si="3"/>
        <v>1.1112107623318395</v>
      </c>
      <c r="L16" s="21">
        <f t="shared" si="4"/>
        <v>1.0674568757829817</v>
      </c>
      <c r="M16" s="22">
        <v>1.1</v>
      </c>
      <c r="N16" s="18">
        <f t="shared" si="5"/>
        <v>70</v>
      </c>
      <c r="O16" s="48">
        <f t="shared" si="6"/>
        <v>12.400000000000091</v>
      </c>
      <c r="P16" s="23">
        <f t="shared" si="2"/>
        <v>61</v>
      </c>
      <c r="R16" s="54">
        <v>983.8</v>
      </c>
    </row>
    <row r="17" spans="1:18" ht="21.75" customHeight="1">
      <c r="A17" s="14"/>
      <c r="B17" s="16">
        <v>10</v>
      </c>
      <c r="C17" s="17" t="s">
        <v>10</v>
      </c>
      <c r="D17" s="18">
        <v>639.8</v>
      </c>
      <c r="E17" s="19">
        <v>900</v>
      </c>
      <c r="F17" s="18">
        <v>665.5</v>
      </c>
      <c r="G17" s="18">
        <v>150.2</v>
      </c>
      <c r="H17" s="54">
        <v>684.5</v>
      </c>
      <c r="I17" s="48">
        <f t="shared" si="0"/>
        <v>126.29999999999995</v>
      </c>
      <c r="J17" s="20">
        <f t="shared" si="1"/>
        <v>0.7605555555555555</v>
      </c>
      <c r="K17" s="20">
        <f t="shared" si="3"/>
        <v>0.8408788282290277</v>
      </c>
      <c r="L17" s="21">
        <f t="shared" si="4"/>
        <v>1.02854996243426</v>
      </c>
      <c r="M17" s="22">
        <v>12.1</v>
      </c>
      <c r="N17" s="18">
        <f t="shared" si="5"/>
        <v>19</v>
      </c>
      <c r="O17" s="48">
        <f t="shared" si="6"/>
        <v>-23.900000000000034</v>
      </c>
      <c r="P17" s="23">
        <f t="shared" si="2"/>
        <v>44.700000000000045</v>
      </c>
      <c r="R17" s="54">
        <v>558.2</v>
      </c>
    </row>
    <row r="18" spans="1:18" ht="21.75" customHeight="1">
      <c r="A18" s="14"/>
      <c r="B18" s="16">
        <v>11</v>
      </c>
      <c r="C18" s="17" t="s">
        <v>11</v>
      </c>
      <c r="D18" s="18">
        <v>1669</v>
      </c>
      <c r="E18" s="19">
        <v>3159.7</v>
      </c>
      <c r="F18" s="18">
        <v>2430.4</v>
      </c>
      <c r="G18" s="18">
        <v>251.3</v>
      </c>
      <c r="H18" s="54">
        <v>2421.1</v>
      </c>
      <c r="I18" s="48">
        <f t="shared" si="0"/>
        <v>230.19999999999982</v>
      </c>
      <c r="J18" s="20">
        <f t="shared" si="1"/>
        <v>0.7662436307244359</v>
      </c>
      <c r="K18" s="20">
        <f t="shared" si="3"/>
        <v>0.9160366096299236</v>
      </c>
      <c r="L18" s="21">
        <f t="shared" si="4"/>
        <v>0.996173469387755</v>
      </c>
      <c r="M18" s="22">
        <v>9.8</v>
      </c>
      <c r="N18" s="18">
        <f t="shared" si="5"/>
        <v>-9.300000000000182</v>
      </c>
      <c r="O18" s="48">
        <f t="shared" si="6"/>
        <v>-21.100000000000193</v>
      </c>
      <c r="P18" s="23">
        <f t="shared" si="2"/>
        <v>752.0999999999999</v>
      </c>
      <c r="R18" s="54">
        <v>2190.9</v>
      </c>
    </row>
    <row r="19" spans="1:18" ht="21.75" customHeight="1">
      <c r="A19" s="14"/>
      <c r="B19" s="16">
        <v>12</v>
      </c>
      <c r="C19" s="17" t="s">
        <v>12</v>
      </c>
      <c r="D19" s="18">
        <v>603.2</v>
      </c>
      <c r="E19" s="19">
        <v>1015.4</v>
      </c>
      <c r="F19" s="18">
        <v>762.9</v>
      </c>
      <c r="G19" s="18">
        <v>111.2</v>
      </c>
      <c r="H19" s="54">
        <v>978.2</v>
      </c>
      <c r="I19" s="48">
        <f t="shared" si="0"/>
        <v>24.90000000000009</v>
      </c>
      <c r="J19" s="20">
        <f t="shared" si="1"/>
        <v>0.9633641914516448</v>
      </c>
      <c r="K19" s="20">
        <f t="shared" si="3"/>
        <v>0.22392086330935332</v>
      </c>
      <c r="L19" s="21">
        <f t="shared" si="4"/>
        <v>1.282212609778477</v>
      </c>
      <c r="M19" s="22">
        <v>4.3</v>
      </c>
      <c r="N19" s="18">
        <f t="shared" si="5"/>
        <v>215.30000000000007</v>
      </c>
      <c r="O19" s="48">
        <f t="shared" si="6"/>
        <v>-86.29999999999991</v>
      </c>
      <c r="P19" s="23">
        <f t="shared" si="2"/>
        <v>375</v>
      </c>
      <c r="R19" s="54">
        <v>953.3</v>
      </c>
    </row>
    <row r="20" spans="1:18" ht="21.75" customHeight="1">
      <c r="A20" s="14"/>
      <c r="B20" s="16">
        <v>13</v>
      </c>
      <c r="C20" s="17" t="s">
        <v>13</v>
      </c>
      <c r="D20" s="18">
        <v>812.9</v>
      </c>
      <c r="E20" s="19">
        <v>1176.4</v>
      </c>
      <c r="F20" s="18">
        <v>847.8</v>
      </c>
      <c r="G20" s="18">
        <v>145.1</v>
      </c>
      <c r="H20" s="54">
        <v>902.5</v>
      </c>
      <c r="I20" s="48">
        <f t="shared" si="0"/>
        <v>136.20000000000005</v>
      </c>
      <c r="J20" s="20">
        <f t="shared" si="1"/>
        <v>0.7671710302618157</v>
      </c>
      <c r="K20" s="20">
        <f t="shared" si="3"/>
        <v>0.938662991040662</v>
      </c>
      <c r="L20" s="21">
        <f t="shared" si="4"/>
        <v>1.0645199339466855</v>
      </c>
      <c r="M20" s="22">
        <v>19.7</v>
      </c>
      <c r="N20" s="18">
        <f t="shared" si="5"/>
        <v>54.700000000000045</v>
      </c>
      <c r="O20" s="48">
        <f t="shared" si="6"/>
        <v>-8.899999999999949</v>
      </c>
      <c r="P20" s="23">
        <f t="shared" si="2"/>
        <v>89.60000000000002</v>
      </c>
      <c r="R20" s="54">
        <v>766.3</v>
      </c>
    </row>
    <row r="21" spans="1:18" ht="21.75" customHeight="1">
      <c r="A21" s="14"/>
      <c r="B21" s="16">
        <v>14</v>
      </c>
      <c r="C21" s="17" t="s">
        <v>14</v>
      </c>
      <c r="D21" s="18">
        <v>1282.3</v>
      </c>
      <c r="E21" s="19">
        <v>1784.7</v>
      </c>
      <c r="F21" s="18">
        <v>1240.5</v>
      </c>
      <c r="G21" s="18">
        <v>86.6</v>
      </c>
      <c r="H21" s="54">
        <v>1247.2</v>
      </c>
      <c r="I21" s="48">
        <f t="shared" si="0"/>
        <v>91.20000000000005</v>
      </c>
      <c r="J21" s="20">
        <f t="shared" si="1"/>
        <v>0.6988289348349863</v>
      </c>
      <c r="K21" s="20">
        <f t="shared" si="3"/>
        <v>1.0531177829099314</v>
      </c>
      <c r="L21" s="21">
        <f t="shared" si="4"/>
        <v>1.0054010479645306</v>
      </c>
      <c r="M21" s="22">
        <v>2.9</v>
      </c>
      <c r="N21" s="18">
        <f t="shared" si="5"/>
        <v>6.7000000000000455</v>
      </c>
      <c r="O21" s="48">
        <f t="shared" si="6"/>
        <v>4.600000000000051</v>
      </c>
      <c r="P21" s="23">
        <f t="shared" si="2"/>
        <v>-35.09999999999991</v>
      </c>
      <c r="R21" s="54">
        <v>1156</v>
      </c>
    </row>
    <row r="22" spans="1:18" ht="21.75" customHeight="1">
      <c r="A22" s="14"/>
      <c r="B22" s="16">
        <v>15</v>
      </c>
      <c r="C22" s="17" t="s">
        <v>15</v>
      </c>
      <c r="D22" s="18">
        <v>1003.2</v>
      </c>
      <c r="E22" s="19">
        <v>1498.7</v>
      </c>
      <c r="F22" s="18">
        <v>1128.8</v>
      </c>
      <c r="G22" s="18">
        <v>121.7</v>
      </c>
      <c r="H22" s="54">
        <v>1227.6</v>
      </c>
      <c r="I22" s="48">
        <f t="shared" si="0"/>
        <v>116.09999999999991</v>
      </c>
      <c r="J22" s="20">
        <f t="shared" si="1"/>
        <v>0.8191098952425434</v>
      </c>
      <c r="K22" s="20">
        <f t="shared" si="3"/>
        <v>0.9539852095316343</v>
      </c>
      <c r="L22" s="21">
        <f t="shared" si="4"/>
        <v>1.0875265768958184</v>
      </c>
      <c r="M22" s="22">
        <v>1.3</v>
      </c>
      <c r="N22" s="18">
        <f t="shared" si="5"/>
        <v>98.79999999999995</v>
      </c>
      <c r="O22" s="48">
        <f t="shared" si="6"/>
        <v>-5.600000000000094</v>
      </c>
      <c r="P22" s="23">
        <f t="shared" si="2"/>
        <v>224.39999999999986</v>
      </c>
      <c r="R22" s="54">
        <v>1111.5</v>
      </c>
    </row>
    <row r="23" spans="1:18" ht="21.75" customHeight="1">
      <c r="A23" s="14"/>
      <c r="B23" s="24">
        <v>16</v>
      </c>
      <c r="C23" s="25" t="s">
        <v>16</v>
      </c>
      <c r="D23" s="26">
        <f aca="true" t="shared" si="7" ref="D23:I23">SUM(D8:D22)</f>
        <v>13811.8</v>
      </c>
      <c r="E23" s="17">
        <f t="shared" si="7"/>
        <v>21090.800000000003</v>
      </c>
      <c r="F23" s="26">
        <f t="shared" si="7"/>
        <v>15286.8</v>
      </c>
      <c r="G23" s="26">
        <f t="shared" si="7"/>
        <v>1817.4999999999998</v>
      </c>
      <c r="H23" s="26">
        <f t="shared" si="7"/>
        <v>16105.000000000002</v>
      </c>
      <c r="I23" s="49">
        <f t="shared" si="7"/>
        <v>1492.9999999999998</v>
      </c>
      <c r="J23" s="20">
        <f>H23/E23</f>
        <v>0.7636030876021772</v>
      </c>
      <c r="K23" s="20">
        <f>I23/G23</f>
        <v>0.8214580467675378</v>
      </c>
      <c r="L23" s="27">
        <f t="shared" si="4"/>
        <v>1.0535233011487035</v>
      </c>
      <c r="M23" s="28">
        <f>SUM(M8:M22)</f>
        <v>69.2</v>
      </c>
      <c r="N23" s="26">
        <f>SUM(N8:N22)</f>
        <v>818.1999999999996</v>
      </c>
      <c r="O23" s="48">
        <f>I23-G23</f>
        <v>-324.5</v>
      </c>
      <c r="P23" s="29">
        <f>SUM(P8:P22)</f>
        <v>2293.2</v>
      </c>
      <c r="R23" s="26">
        <f>SUM(R8:R22)</f>
        <v>14611.999999999998</v>
      </c>
    </row>
    <row r="24" spans="1:18" ht="21.75" customHeight="1">
      <c r="A24" s="14"/>
      <c r="B24" s="30">
        <v>17</v>
      </c>
      <c r="C24" s="17" t="s">
        <v>17</v>
      </c>
      <c r="D24" s="18">
        <v>6326.8</v>
      </c>
      <c r="E24" s="19">
        <v>9290</v>
      </c>
      <c r="F24" s="18">
        <v>6726</v>
      </c>
      <c r="G24" s="18">
        <v>988.8</v>
      </c>
      <c r="H24" s="56">
        <v>7113.9</v>
      </c>
      <c r="I24" s="48">
        <f>H24-R24</f>
        <v>1217</v>
      </c>
      <c r="J24" s="20">
        <f t="shared" si="1"/>
        <v>0.7657588805166846</v>
      </c>
      <c r="K24" s="20">
        <f t="shared" si="3"/>
        <v>1.230784789644013</v>
      </c>
      <c r="L24" s="21">
        <f t="shared" si="4"/>
        <v>1.057671721677074</v>
      </c>
      <c r="M24" s="22">
        <v>37.9</v>
      </c>
      <c r="N24" s="18">
        <f>H24-F24</f>
        <v>387.89999999999964</v>
      </c>
      <c r="O24" s="48">
        <f t="shared" si="6"/>
        <v>228.20000000000005</v>
      </c>
      <c r="P24" s="23">
        <f>H24-D24</f>
        <v>787.0999999999995</v>
      </c>
      <c r="R24" s="56">
        <v>5896.9</v>
      </c>
    </row>
    <row r="25" spans="1:18" ht="21.75" customHeight="1">
      <c r="A25" s="14"/>
      <c r="B25" s="30">
        <v>18</v>
      </c>
      <c r="C25" s="17" t="s">
        <v>18</v>
      </c>
      <c r="D25" s="26">
        <f>D24+D23</f>
        <v>20138.6</v>
      </c>
      <c r="E25" s="17">
        <f>SUM(E23:E24)</f>
        <v>30380.800000000003</v>
      </c>
      <c r="F25" s="26">
        <f>F24+F23</f>
        <v>22012.8</v>
      </c>
      <c r="G25" s="26">
        <f>SUM(G23:G24)</f>
        <v>2806.2999999999997</v>
      </c>
      <c r="H25" s="26">
        <f>SUM(H23:H24)</f>
        <v>23218.9</v>
      </c>
      <c r="I25" s="49">
        <f>I24+I23</f>
        <v>2710</v>
      </c>
      <c r="J25" s="20">
        <f t="shared" si="1"/>
        <v>0.7642622972403623</v>
      </c>
      <c r="K25" s="20">
        <f t="shared" si="3"/>
        <v>0.9656843530627518</v>
      </c>
      <c r="L25" s="27">
        <f t="shared" si="4"/>
        <v>1.0547908489606048</v>
      </c>
      <c r="M25" s="28">
        <f>SUM(M23:M24)</f>
        <v>107.1</v>
      </c>
      <c r="N25" s="26">
        <f>SUM(N23+N24)</f>
        <v>1206.0999999999992</v>
      </c>
      <c r="O25" s="48">
        <f t="shared" si="6"/>
        <v>-96.29999999999973</v>
      </c>
      <c r="P25" s="29">
        <f>SUM(P23+P24)</f>
        <v>3080.2999999999993</v>
      </c>
      <c r="R25" s="26">
        <f>SUM(R23:R24)</f>
        <v>20508.899999999998</v>
      </c>
    </row>
    <row r="26" spans="1:18" ht="21.75" customHeight="1">
      <c r="A26" s="14"/>
      <c r="B26" s="30">
        <v>19</v>
      </c>
      <c r="C26" s="17" t="s">
        <v>19</v>
      </c>
      <c r="D26" s="32">
        <v>21301.5</v>
      </c>
      <c r="E26" s="19">
        <v>34559.9</v>
      </c>
      <c r="F26" s="32">
        <v>25225.3</v>
      </c>
      <c r="G26" s="18">
        <v>4689.6</v>
      </c>
      <c r="H26" s="57">
        <v>25404.5</v>
      </c>
      <c r="I26" s="48">
        <f>H26-R26</f>
        <v>5864.5</v>
      </c>
      <c r="J26" s="20">
        <f t="shared" si="1"/>
        <v>0.7350860390221036</v>
      </c>
      <c r="K26" s="20">
        <f t="shared" si="3"/>
        <v>1.2505330945069941</v>
      </c>
      <c r="L26" s="21">
        <f t="shared" si="4"/>
        <v>1.0071039789417768</v>
      </c>
      <c r="M26" s="22">
        <v>56.5</v>
      </c>
      <c r="N26" s="18">
        <f>H26-F26</f>
        <v>179.20000000000073</v>
      </c>
      <c r="O26" s="48">
        <f t="shared" si="6"/>
        <v>1174.8999999999996</v>
      </c>
      <c r="P26" s="23">
        <f>H26-D26</f>
        <v>4103</v>
      </c>
      <c r="R26" s="57">
        <v>19540</v>
      </c>
    </row>
    <row r="27" spans="1:18" ht="21.75" customHeight="1" thickBot="1">
      <c r="A27" s="14"/>
      <c r="B27" s="33">
        <v>20</v>
      </c>
      <c r="C27" s="34" t="s">
        <v>16</v>
      </c>
      <c r="D27" s="31">
        <f>SUM(D25:D26)</f>
        <v>41440.1</v>
      </c>
      <c r="E27" s="34">
        <f>SUM(E25:E26)</f>
        <v>64940.700000000004</v>
      </c>
      <c r="F27" s="31">
        <f>SUM(F25:F26)</f>
        <v>47238.1</v>
      </c>
      <c r="G27" s="31">
        <f>SUM(G25:G26)</f>
        <v>7495.9</v>
      </c>
      <c r="H27" s="58">
        <f>SUM(H25:H26)</f>
        <v>48623.4</v>
      </c>
      <c r="I27" s="50">
        <f>I26+I25</f>
        <v>8574.5</v>
      </c>
      <c r="J27" s="35">
        <f t="shared" si="1"/>
        <v>0.7487353847433119</v>
      </c>
      <c r="K27" s="20">
        <f t="shared" si="3"/>
        <v>1.143891994290212</v>
      </c>
      <c r="L27" s="36">
        <f t="shared" si="4"/>
        <v>1.0293259043018241</v>
      </c>
      <c r="M27" s="37">
        <f>SUM(M25:M26)</f>
        <v>163.6</v>
      </c>
      <c r="N27" s="31">
        <f>SUM(N26+N25)</f>
        <v>1385.3</v>
      </c>
      <c r="O27" s="48">
        <f t="shared" si="6"/>
        <v>1078.6000000000004</v>
      </c>
      <c r="P27" s="38">
        <f>SUM(P26+P25)</f>
        <v>7183.299999999999</v>
      </c>
      <c r="R27" s="58">
        <f>SUM(R25:R26)</f>
        <v>40048.899999999994</v>
      </c>
    </row>
    <row r="28" spans="2:16" ht="18.75" thickTop="1">
      <c r="B28" s="8"/>
      <c r="C28" s="8"/>
      <c r="D28" s="8"/>
      <c r="E28" s="8"/>
      <c r="F28" s="8"/>
      <c r="G28" s="8"/>
      <c r="H28" s="13"/>
      <c r="I28" s="8"/>
      <c r="J28" s="8"/>
      <c r="K28" s="8"/>
      <c r="L28" s="8"/>
      <c r="M28" s="8"/>
      <c r="N28" s="8"/>
      <c r="O28" s="8"/>
      <c r="P28" s="8"/>
    </row>
    <row r="29" spans="2:16" ht="18">
      <c r="B29" s="8"/>
      <c r="C29" s="9"/>
      <c r="D29" s="9"/>
      <c r="E29" s="9"/>
      <c r="F29" s="8"/>
      <c r="G29" s="8"/>
      <c r="H29" s="13"/>
      <c r="I29" s="8"/>
      <c r="J29" s="8"/>
      <c r="K29" s="8"/>
      <c r="L29" s="10"/>
      <c r="M29" s="8"/>
      <c r="N29" s="8"/>
      <c r="O29" s="8"/>
      <c r="P29" s="8"/>
    </row>
    <row r="30" spans="2:16" ht="18">
      <c r="B30" s="8"/>
      <c r="C30" s="11"/>
      <c r="D30" s="11"/>
      <c r="E30" s="11"/>
      <c r="F30" s="8"/>
      <c r="G30" s="8"/>
      <c r="H30" s="13"/>
      <c r="I30" s="8"/>
      <c r="J30" s="8"/>
      <c r="K30" s="8"/>
      <c r="L30" s="12"/>
      <c r="M30" s="8"/>
      <c r="N30" s="8"/>
      <c r="O30" s="8"/>
      <c r="P30" s="8"/>
    </row>
    <row r="31" spans="2:16" ht="18">
      <c r="B31" s="8"/>
      <c r="C31" s="11"/>
      <c r="D31" s="11"/>
      <c r="E31" s="11"/>
      <c r="F31" s="8"/>
      <c r="G31" s="8"/>
      <c r="H31" s="13"/>
      <c r="I31" s="8"/>
      <c r="J31" s="8"/>
      <c r="K31" s="8"/>
      <c r="L31" s="8"/>
      <c r="M31" s="8"/>
      <c r="N31" s="8"/>
      <c r="O31" s="8"/>
      <c r="P31" s="8"/>
    </row>
    <row r="32" spans="2:16" ht="18">
      <c r="B32" s="8"/>
      <c r="C32" s="13"/>
      <c r="D32" s="13"/>
      <c r="E32" s="13"/>
      <c r="F32" s="8"/>
      <c r="G32" s="8"/>
      <c r="H32" s="13"/>
      <c r="I32" s="8"/>
      <c r="J32" s="8"/>
      <c r="K32" s="8"/>
      <c r="L32" s="8"/>
      <c r="M32" s="8"/>
      <c r="N32" s="8"/>
      <c r="O32" s="8"/>
      <c r="P32" s="8"/>
    </row>
    <row r="33" spans="2:16" ht="18">
      <c r="B33" s="8"/>
      <c r="C33" s="8"/>
      <c r="D33" s="8"/>
      <c r="E33" s="8"/>
      <c r="F33" s="8"/>
      <c r="G33" s="8"/>
      <c r="H33" s="13"/>
      <c r="I33" s="8"/>
      <c r="J33" s="8"/>
      <c r="K33" s="8"/>
      <c r="L33" s="8"/>
      <c r="M33" s="8"/>
      <c r="N33" s="8"/>
      <c r="O33" s="8"/>
      <c r="P33" s="8"/>
    </row>
    <row r="34" spans="1:17" ht="18">
      <c r="A34" s="39"/>
      <c r="B34" s="39"/>
      <c r="C34" s="40" t="s">
        <v>20</v>
      </c>
      <c r="D34" s="40"/>
      <c r="E34" s="40"/>
      <c r="F34" s="41"/>
      <c r="G34" s="41"/>
      <c r="I34" s="41"/>
      <c r="J34" s="41"/>
      <c r="K34" s="41"/>
      <c r="L34" s="44" t="s">
        <v>27</v>
      </c>
      <c r="M34" s="42"/>
      <c r="N34" s="42"/>
      <c r="O34" s="42"/>
      <c r="P34" s="42"/>
      <c r="Q34" s="42"/>
    </row>
    <row r="35" spans="2:16" ht="18">
      <c r="B35" s="8"/>
      <c r="C35" s="8"/>
      <c r="D35" s="8"/>
      <c r="E35" s="8"/>
      <c r="F35" s="8"/>
      <c r="G35" s="8"/>
      <c r="H35" s="13"/>
      <c r="I35" s="8"/>
      <c r="J35" s="8"/>
      <c r="K35" s="8"/>
      <c r="L35" s="8"/>
      <c r="M35" s="8"/>
      <c r="N35" s="8"/>
      <c r="O35" s="8"/>
      <c r="P35" s="8"/>
    </row>
  </sheetData>
  <sheetProtection formatCells="0"/>
  <mergeCells count="10">
    <mergeCell ref="B6:B7"/>
    <mergeCell ref="C6:C7"/>
    <mergeCell ref="D6:D7"/>
    <mergeCell ref="M6:P6"/>
    <mergeCell ref="F6:F7"/>
    <mergeCell ref="H6:H7"/>
    <mergeCell ref="J6:L6"/>
    <mergeCell ref="E6:E7"/>
    <mergeCell ref="G6:G7"/>
    <mergeCell ref="I6:I7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Аня</cp:lastModifiedBy>
  <cp:lastPrinted>2019-09-23T08:00:47Z</cp:lastPrinted>
  <dcterms:created xsi:type="dcterms:W3CDTF">2003-08-01T10:53:10Z</dcterms:created>
  <dcterms:modified xsi:type="dcterms:W3CDTF">2019-10-01T08:12:24Z</dcterms:modified>
  <cp:category/>
  <cp:version/>
  <cp:contentType/>
  <cp:contentStatus/>
</cp:coreProperties>
</file>