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7500" windowHeight="6285" activeTab="1"/>
  </bookViews>
  <sheets>
    <sheet name="Електроенергія" sheetId="1" r:id="rId1"/>
    <sheet name="Вода" sheetId="2" r:id="rId2"/>
  </sheets>
  <definedNames>
    <definedName name="_xlnm.Print_Area" localSheetId="1">'Вода'!$A$1:$AC$30</definedName>
    <definedName name="_xlnm.Print_Area" localSheetId="0">'Електроенергія'!$A$1:$AB$39</definedName>
  </definedNames>
  <calcPr fullCalcOnLoad="1"/>
</workbook>
</file>

<file path=xl/sharedStrings.xml><?xml version="1.0" encoding="utf-8"?>
<sst xmlns="http://schemas.openxmlformats.org/spreadsheetml/2006/main" count="106" uniqueCount="60">
  <si>
    <t>ВСЬОГО</t>
  </si>
  <si>
    <t>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</si>
  <si>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</si>
  <si>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</si>
  <si>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</si>
  <si>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</si>
  <si>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</si>
  <si>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</si>
  <si>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</si>
  <si>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</si>
  <si>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</si>
  <si>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</si>
  <si>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</si>
  <si>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</si>
  <si>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НАЗВА</t>
  </si>
  <si>
    <t>Відділ культури</t>
  </si>
  <si>
    <t>Чечельник с/р</t>
  </si>
  <si>
    <t xml:space="preserve">    ВСЬОГО</t>
  </si>
  <si>
    <t>Відділ освіти</t>
  </si>
  <si>
    <t>Додаток №1</t>
  </si>
  <si>
    <t>Додаток №2</t>
  </si>
  <si>
    <t>Фізичні обсяги м.куб</t>
  </si>
  <si>
    <t>Вартісні показники грн</t>
  </si>
  <si>
    <t xml:space="preserve">   </t>
  </si>
  <si>
    <t>Фізичні обсяги . квт.год</t>
  </si>
  <si>
    <t>Вартісні показники  грн</t>
  </si>
  <si>
    <t>.</t>
  </si>
  <si>
    <t>КУ "Чечельницька ЛПЛ"</t>
  </si>
  <si>
    <t xml:space="preserve"> Керівник апарату райдержадміністрації</t>
  </si>
  <si>
    <t>О.Тимофієва</t>
  </si>
  <si>
    <t>Керівник апарату райдержадміністрації</t>
  </si>
  <si>
    <t>КЗ"Чечельницький РЦ ПМСД"</t>
  </si>
  <si>
    <t xml:space="preserve">Районна рада </t>
  </si>
  <si>
    <t xml:space="preserve">Територіальний центр </t>
  </si>
  <si>
    <t>Територіальний центр</t>
  </si>
  <si>
    <t>районна рада</t>
  </si>
  <si>
    <t>Чечельницький РЦ ССДМ</t>
  </si>
  <si>
    <t>Берізки с/р</t>
  </si>
  <si>
    <t>Білий Камінь с/р</t>
  </si>
  <si>
    <t>Бондурівка с/р</t>
  </si>
  <si>
    <t>Бритавка  с/р</t>
  </si>
  <si>
    <t>Вербка с/р</t>
  </si>
  <si>
    <t>Демівка с/р</t>
  </si>
  <si>
    <t>Каташин с/р</t>
  </si>
  <si>
    <t>Куренівка с/р</t>
  </si>
  <si>
    <t>Луги с/р</t>
  </si>
  <si>
    <t>Любомирка с/р</t>
  </si>
  <si>
    <t>Ольгопіль с/р</t>
  </si>
  <si>
    <t>Рогузка с/р</t>
  </si>
  <si>
    <t>Стратіївка с/р</t>
  </si>
  <si>
    <t>Тартак с/р</t>
  </si>
  <si>
    <t>До розпорядження РДА №_____</t>
  </si>
  <si>
    <t>від 24.01.2018р.</t>
  </si>
  <si>
    <t>вартість</t>
  </si>
  <si>
    <t>КУ"Чечельницька ЛПЛ"</t>
  </si>
  <si>
    <t xml:space="preserve"> Щомісячні ліміти споживання    води      на 2018 рік по розпорядниках коштів відповідних бюджетів</t>
  </si>
  <si>
    <t>До розпорядження РДА №____</t>
  </si>
  <si>
    <t xml:space="preserve">Лузька сільська рада </t>
  </si>
  <si>
    <t xml:space="preserve"> Щомісячні ліміти споживання електроенергії на 2018 рік по розпорядниках коштів відповідних бюджетів</t>
  </si>
  <si>
    <t>Поповогреблянська с/р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</si>
</sst>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color indexed="14"/>
      <name val="Arial Cyr"/>
      <family val="2"/>
    </font>
    <font>
      <sz val="10"/>
      <color indexed="12"/>
      <name val="Arial Cyr"/>
      <family val="0"/>
    </font>
    <font>
      <sz val="10"/>
      <color indexed="19"/>
      <name val="Arial Cyr"/>
      <family val="0"/>
    </font>
    <font>
      <b/>
      <i/>
      <sz val="12"/>
      <name val="Arial Cyr"/>
      <family val="2"/>
    </font>
    <font>
      <b/>
      <sz val="12"/>
      <color indexed="14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2" xfId="0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7" fillId="35" borderId="15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1" fontId="9" fillId="35" borderId="17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1" fontId="2" fillId="33" borderId="17" xfId="0" applyNumberFormat="1" applyFont="1" applyFill="1" applyBorder="1" applyAlignment="1">
      <alignment/>
    </xf>
    <xf numFmtId="1" fontId="12" fillId="35" borderId="17" xfId="0" applyNumberFormat="1" applyFont="1" applyFill="1" applyBorder="1" applyAlignment="1">
      <alignment/>
    </xf>
    <xf numFmtId="1" fontId="12" fillId="0" borderId="17" xfId="0" applyNumberFormat="1" applyFont="1" applyBorder="1" applyAlignment="1">
      <alignment/>
    </xf>
    <xf numFmtId="1" fontId="14" fillId="33" borderId="17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D42"/>
  <sheetViews>
    <sheetView zoomScaleSheetLayoutView="100" zoomScalePageLayoutView="0" workbookViewId="0" topLeftCell="A1">
      <pane xSplit="3" ySplit="12" topLeftCell="N2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Q37" sqref="P37:Q37"/>
    </sheetView>
  </sheetViews>
  <sheetFormatPr defaultColWidth="9.00390625" defaultRowHeight="12.75"/>
  <cols>
    <col min="2" max="2" width="19.375" style="0" customWidth="1"/>
    <col min="25" max="25" width="11.00390625" style="0" bestFit="1" customWidth="1"/>
  </cols>
  <sheetData>
    <row r="1" ht="12.75">
      <c r="I1">
        <f>SUM(Електроенергія!C1)</f>
        <v>0</v>
      </c>
    </row>
    <row r="4" spans="24:28" ht="12.75">
      <c r="X4" s="26"/>
      <c r="Y4" s="26" t="s">
        <v>19</v>
      </c>
      <c r="Z4" s="26"/>
      <c r="AA4" s="26"/>
      <c r="AB4" s="26"/>
    </row>
    <row r="5" spans="24:28" ht="12.75">
      <c r="X5" s="26"/>
      <c r="Y5" s="26"/>
      <c r="Z5" s="26"/>
      <c r="AA5" s="26"/>
      <c r="AB5" s="26"/>
    </row>
    <row r="6" spans="3:28" ht="12.75"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35"/>
      <c r="X6" s="20" t="s">
        <v>51</v>
      </c>
      <c r="Y6" s="20"/>
      <c r="Z6" s="26"/>
      <c r="AA6" s="26">
        <v>23</v>
      </c>
      <c r="AB6" s="26"/>
    </row>
    <row r="7" spans="3:28" ht="18">
      <c r="C7" s="19"/>
      <c r="D7" s="20"/>
      <c r="E7" s="25" t="s">
        <v>58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35"/>
      <c r="X7" s="20"/>
      <c r="Y7" s="20"/>
      <c r="Z7" s="26"/>
      <c r="AA7" s="26"/>
      <c r="AB7" s="26"/>
    </row>
    <row r="8" spans="3:28" ht="12.75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35"/>
      <c r="X8" s="20" t="s">
        <v>52</v>
      </c>
      <c r="Y8" s="20"/>
      <c r="Z8" s="26"/>
      <c r="AA8" s="26"/>
      <c r="AB8" s="26"/>
    </row>
    <row r="9" spans="24:28" ht="12.75">
      <c r="X9" s="26"/>
      <c r="Y9" s="26"/>
      <c r="Z9" s="26"/>
      <c r="AA9" s="26"/>
      <c r="AB9" s="26"/>
    </row>
    <row r="10" ht="13.5" thickBot="1"/>
    <row r="11" spans="1:30" ht="17.25" thickBot="1" thickTop="1">
      <c r="A11" s="9" t="s">
        <v>14</v>
      </c>
      <c r="B11" s="5"/>
      <c r="C11" s="4"/>
      <c r="D11" s="4"/>
      <c r="E11" s="4"/>
      <c r="F11" s="4"/>
      <c r="G11" s="4"/>
      <c r="H11" s="7" t="s">
        <v>24</v>
      </c>
      <c r="I11" s="8"/>
      <c r="J11" s="8"/>
      <c r="K11" s="8"/>
      <c r="L11" s="4"/>
      <c r="M11" s="4"/>
      <c r="N11" s="4"/>
      <c r="O11" s="5"/>
      <c r="P11" s="13"/>
      <c r="Q11" s="4"/>
      <c r="R11" s="4"/>
      <c r="S11" s="4"/>
      <c r="T11" s="4"/>
      <c r="U11" s="7" t="s">
        <v>25</v>
      </c>
      <c r="V11" s="4"/>
      <c r="W11" s="4"/>
      <c r="X11" s="4"/>
      <c r="Y11" s="4"/>
      <c r="Z11" s="4"/>
      <c r="AA11" s="4"/>
      <c r="AB11" s="5"/>
      <c r="AD11" t="s">
        <v>53</v>
      </c>
    </row>
    <row r="12" spans="1:28" ht="16.5" thickTop="1">
      <c r="A12" s="10"/>
      <c r="B12" s="3"/>
      <c r="C12" s="28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27" t="s">
        <v>1</v>
      </c>
      <c r="Q12" s="12" t="s">
        <v>2</v>
      </c>
      <c r="R12" s="12" t="s">
        <v>3</v>
      </c>
      <c r="S12" s="12" t="s">
        <v>4</v>
      </c>
      <c r="T12" s="12" t="s">
        <v>5</v>
      </c>
      <c r="U12" s="12" t="s">
        <v>6</v>
      </c>
      <c r="V12" s="12" t="s">
        <v>7</v>
      </c>
      <c r="W12" s="12" t="s">
        <v>8</v>
      </c>
      <c r="X12" s="12" t="s">
        <v>9</v>
      </c>
      <c r="Y12" s="12" t="s">
        <v>10</v>
      </c>
      <c r="Z12" s="12" t="s">
        <v>11</v>
      </c>
      <c r="AA12" s="12" t="s">
        <v>12</v>
      </c>
      <c r="AB12" s="12" t="s">
        <v>13</v>
      </c>
    </row>
    <row r="13" spans="1:30" ht="12.75">
      <c r="A13" s="31" t="s">
        <v>37</v>
      </c>
      <c r="B13" s="32"/>
      <c r="C13" s="50">
        <f>SUM(D13:O13)</f>
        <v>22500.000000000004</v>
      </c>
      <c r="D13" s="51">
        <f aca="true" t="shared" si="0" ref="D13:D27">Q13/AD13</f>
        <v>2857.1428571428573</v>
      </c>
      <c r="E13" s="51">
        <f aca="true" t="shared" si="1" ref="E13:E27">R13/AD13</f>
        <v>2142.857142857143</v>
      </c>
      <c r="F13" s="51">
        <f aca="true" t="shared" si="2" ref="F13:F27">S13/AD13</f>
        <v>2500</v>
      </c>
      <c r="G13" s="51">
        <f aca="true" t="shared" si="3" ref="G13:G27">T13/AD13</f>
        <v>1428.5714285714287</v>
      </c>
      <c r="H13" s="51">
        <f aca="true" t="shared" si="4" ref="H13:H27">U13/AD13</f>
        <v>1428.5714285714287</v>
      </c>
      <c r="I13" s="51">
        <f aca="true" t="shared" si="5" ref="I13:I27">V13/AD13</f>
        <v>1428.5714285714287</v>
      </c>
      <c r="J13" s="51">
        <f>W13/AD13</f>
        <v>1428.5714285714287</v>
      </c>
      <c r="K13" s="51">
        <f>X13/AD13</f>
        <v>1428.5714285714287</v>
      </c>
      <c r="L13" s="51">
        <f>Y13/AD13</f>
        <v>1428.5714285714287</v>
      </c>
      <c r="M13" s="51">
        <f>Z13/AD13</f>
        <v>1071.4285714285716</v>
      </c>
      <c r="N13" s="51">
        <f>AA13/AD13</f>
        <v>2142.857142857143</v>
      </c>
      <c r="O13" s="51">
        <f>AB13/AD13</f>
        <v>3214.2857142857147</v>
      </c>
      <c r="P13" s="30">
        <f>SUM(Q13:AB13)</f>
        <v>63000</v>
      </c>
      <c r="Q13" s="11">
        <v>8000</v>
      </c>
      <c r="R13" s="11">
        <v>6000</v>
      </c>
      <c r="S13" s="11">
        <v>7000</v>
      </c>
      <c r="T13" s="11">
        <v>4000</v>
      </c>
      <c r="U13" s="11">
        <v>4000</v>
      </c>
      <c r="V13" s="11">
        <v>4000</v>
      </c>
      <c r="W13" s="11">
        <v>4000</v>
      </c>
      <c r="X13" s="11">
        <v>4000</v>
      </c>
      <c r="Y13" s="11">
        <v>4000</v>
      </c>
      <c r="Z13" s="11">
        <v>3000</v>
      </c>
      <c r="AA13" s="11">
        <v>6000</v>
      </c>
      <c r="AB13" s="11">
        <v>9000</v>
      </c>
      <c r="AD13">
        <v>2.8</v>
      </c>
    </row>
    <row r="14" spans="1:30" ht="12.75">
      <c r="A14" s="31" t="s">
        <v>38</v>
      </c>
      <c r="B14" s="32"/>
      <c r="C14" s="50">
        <f>SUM(D14:O14)</f>
        <v>9285.714285714286</v>
      </c>
      <c r="D14" s="51">
        <f t="shared" si="0"/>
        <v>58.57142857142857</v>
      </c>
      <c r="E14" s="51">
        <f t="shared" si="1"/>
        <v>385.7142857142857</v>
      </c>
      <c r="F14" s="51">
        <f t="shared" si="2"/>
        <v>385.7142857142857</v>
      </c>
      <c r="G14" s="51">
        <f t="shared" si="3"/>
        <v>139.42857142857142</v>
      </c>
      <c r="H14" s="51">
        <f t="shared" si="4"/>
        <v>385.7142857142857</v>
      </c>
      <c r="I14" s="51">
        <f t="shared" si="5"/>
        <v>671.4285714285714</v>
      </c>
      <c r="J14" s="51">
        <f aca="true" t="shared" si="6" ref="J14:J30">W14/AD14</f>
        <v>1528.5714285714287</v>
      </c>
      <c r="K14" s="51">
        <f aca="true" t="shared" si="7" ref="K14:K30">X14/AD14</f>
        <v>671.4285714285714</v>
      </c>
      <c r="L14" s="51">
        <f aca="true" t="shared" si="8" ref="L14:L30">Y14/AD14</f>
        <v>761.7142857142857</v>
      </c>
      <c r="M14" s="51">
        <f aca="true" t="shared" si="9" ref="M14:M30">Z14/AD14</f>
        <v>2146.8571428571427</v>
      </c>
      <c r="N14" s="51">
        <f aca="true" t="shared" si="10" ref="N14:N30">AA14/AD14</f>
        <v>742</v>
      </c>
      <c r="O14" s="51">
        <f aca="true" t="shared" si="11" ref="O14:O30">AB14/AD14</f>
        <v>1408.5714285714287</v>
      </c>
      <c r="P14" s="30">
        <f>SUM(Q14:AB14)</f>
        <v>32500</v>
      </c>
      <c r="Q14" s="11">
        <v>205</v>
      </c>
      <c r="R14" s="11">
        <v>1350</v>
      </c>
      <c r="S14" s="11">
        <v>1350</v>
      </c>
      <c r="T14" s="11">
        <v>488</v>
      </c>
      <c r="U14" s="11">
        <v>1350</v>
      </c>
      <c r="V14" s="11">
        <v>2350</v>
      </c>
      <c r="W14" s="11">
        <v>5350</v>
      </c>
      <c r="X14" s="11">
        <v>2350</v>
      </c>
      <c r="Y14" s="11">
        <v>2666</v>
      </c>
      <c r="Z14" s="11">
        <v>7514</v>
      </c>
      <c r="AA14" s="11">
        <v>2597</v>
      </c>
      <c r="AB14" s="11">
        <v>4930</v>
      </c>
      <c r="AD14">
        <v>3.5</v>
      </c>
    </row>
    <row r="15" spans="1:30" ht="12.75">
      <c r="A15" s="31" t="s">
        <v>39</v>
      </c>
      <c r="B15" s="32"/>
      <c r="C15" s="50">
        <f>SUM(D15:O15)</f>
        <v>6240.000000000001</v>
      </c>
      <c r="D15" s="51">
        <f t="shared" si="0"/>
        <v>1066.6666666666667</v>
      </c>
      <c r="E15" s="51">
        <f t="shared" si="1"/>
        <v>666.6666666666666</v>
      </c>
      <c r="F15" s="51">
        <f t="shared" si="2"/>
        <v>500</v>
      </c>
      <c r="G15" s="51">
        <f t="shared" si="3"/>
        <v>433.3333333333333</v>
      </c>
      <c r="H15" s="51">
        <f t="shared" si="4"/>
        <v>433.3333333333333</v>
      </c>
      <c r="I15" s="51">
        <f t="shared" si="5"/>
        <v>433.3333333333333</v>
      </c>
      <c r="J15" s="51">
        <f t="shared" si="6"/>
        <v>433.3333333333333</v>
      </c>
      <c r="K15" s="51">
        <f t="shared" si="7"/>
        <v>433.3333333333333</v>
      </c>
      <c r="L15" s="51">
        <f t="shared" si="8"/>
        <v>433.3333333333333</v>
      </c>
      <c r="M15" s="51">
        <f t="shared" si="9"/>
        <v>466.6666666666667</v>
      </c>
      <c r="N15" s="51">
        <f t="shared" si="10"/>
        <v>466.6666666666667</v>
      </c>
      <c r="O15" s="51">
        <f t="shared" si="11"/>
        <v>473.3333333333333</v>
      </c>
      <c r="P15" s="30">
        <f>SUM(Q15:AB15)</f>
        <v>18720</v>
      </c>
      <c r="Q15" s="11">
        <v>3200</v>
      </c>
      <c r="R15" s="11">
        <v>2000</v>
      </c>
      <c r="S15" s="11">
        <v>1500</v>
      </c>
      <c r="T15" s="11">
        <v>1300</v>
      </c>
      <c r="U15" s="11">
        <v>1300</v>
      </c>
      <c r="V15" s="11">
        <v>1300</v>
      </c>
      <c r="W15" s="11">
        <v>1300</v>
      </c>
      <c r="X15" s="11">
        <v>1300</v>
      </c>
      <c r="Y15" s="11">
        <v>1300</v>
      </c>
      <c r="Z15" s="11">
        <v>1400</v>
      </c>
      <c r="AA15" s="11">
        <v>1400</v>
      </c>
      <c r="AB15" s="11">
        <v>1420</v>
      </c>
      <c r="AD15">
        <v>3</v>
      </c>
    </row>
    <row r="16" spans="1:30" ht="12.75">
      <c r="A16" s="31" t="s">
        <v>40</v>
      </c>
      <c r="B16" s="32"/>
      <c r="C16" s="50">
        <f>SUM(D16:O16)</f>
        <v>20200</v>
      </c>
      <c r="D16" s="51">
        <f t="shared" si="0"/>
        <v>2120</v>
      </c>
      <c r="E16" s="51">
        <f t="shared" si="1"/>
        <v>1820</v>
      </c>
      <c r="F16" s="51">
        <f t="shared" si="2"/>
        <v>2120</v>
      </c>
      <c r="G16" s="51">
        <f t="shared" si="3"/>
        <v>1820</v>
      </c>
      <c r="H16" s="51">
        <f t="shared" si="4"/>
        <v>2020</v>
      </c>
      <c r="I16" s="51">
        <f t="shared" si="5"/>
        <v>1820</v>
      </c>
      <c r="J16" s="51">
        <f t="shared" si="6"/>
        <v>1820</v>
      </c>
      <c r="K16" s="51">
        <f t="shared" si="7"/>
        <v>1020</v>
      </c>
      <c r="L16" s="51">
        <f t="shared" si="8"/>
        <v>1820</v>
      </c>
      <c r="M16" s="51">
        <f t="shared" si="9"/>
        <v>1720</v>
      </c>
      <c r="N16" s="51">
        <f t="shared" si="10"/>
        <v>1100</v>
      </c>
      <c r="O16" s="51">
        <f t="shared" si="11"/>
        <v>1000</v>
      </c>
      <c r="P16" s="30">
        <f>SUM(Q16:AB16)</f>
        <v>50500</v>
      </c>
      <c r="Q16" s="11">
        <v>5300</v>
      </c>
      <c r="R16" s="11">
        <v>4550</v>
      </c>
      <c r="S16" s="11">
        <v>5300</v>
      </c>
      <c r="T16" s="11">
        <v>4550</v>
      </c>
      <c r="U16" s="11">
        <v>5050</v>
      </c>
      <c r="V16" s="11">
        <v>4550</v>
      </c>
      <c r="W16" s="11">
        <v>4550</v>
      </c>
      <c r="X16" s="11">
        <v>2550</v>
      </c>
      <c r="Y16" s="11">
        <v>4550</v>
      </c>
      <c r="Z16" s="11">
        <v>4300</v>
      </c>
      <c r="AA16" s="11">
        <v>2750</v>
      </c>
      <c r="AB16" s="11">
        <v>2500</v>
      </c>
      <c r="AD16">
        <v>2.5</v>
      </c>
    </row>
    <row r="17" spans="1:30" ht="12.75">
      <c r="A17" s="31" t="s">
        <v>41</v>
      </c>
      <c r="B17" s="32"/>
      <c r="C17" s="50">
        <f>SUM(D17:O17)</f>
        <v>30764.636542239685</v>
      </c>
      <c r="D17" s="51">
        <f t="shared" si="0"/>
        <v>1599.214145383104</v>
      </c>
      <c r="E17" s="51">
        <f t="shared" si="1"/>
        <v>2624.361493123772</v>
      </c>
      <c r="F17" s="51">
        <f t="shared" si="2"/>
        <v>3487.229862475442</v>
      </c>
      <c r="G17" s="51">
        <f t="shared" si="3"/>
        <v>2645.972495088409</v>
      </c>
      <c r="H17" s="51">
        <f t="shared" si="4"/>
        <v>2645.972495088409</v>
      </c>
      <c r="I17" s="51">
        <f t="shared" si="5"/>
        <v>2534.3811394891945</v>
      </c>
      <c r="J17" s="51">
        <f t="shared" si="6"/>
        <v>2015.7170923379176</v>
      </c>
      <c r="K17" s="51">
        <f t="shared" si="7"/>
        <v>2003.9292730844795</v>
      </c>
      <c r="L17" s="51">
        <f t="shared" si="8"/>
        <v>2695.481335952849</v>
      </c>
      <c r="M17" s="51">
        <f t="shared" si="9"/>
        <v>3206.2868369351672</v>
      </c>
      <c r="N17" s="51">
        <f t="shared" si="10"/>
        <v>2695.481335952849</v>
      </c>
      <c r="O17" s="51">
        <f t="shared" si="11"/>
        <v>2610.6090373280945</v>
      </c>
      <c r="P17" s="30">
        <f>SUM(Q17:AB17)</f>
        <v>78296</v>
      </c>
      <c r="Q17" s="11">
        <v>4070</v>
      </c>
      <c r="R17" s="11">
        <v>6679</v>
      </c>
      <c r="S17" s="11">
        <v>8875</v>
      </c>
      <c r="T17" s="11">
        <v>6734</v>
      </c>
      <c r="U17" s="11">
        <v>6734</v>
      </c>
      <c r="V17" s="11">
        <v>6450</v>
      </c>
      <c r="W17" s="11">
        <v>5130</v>
      </c>
      <c r="X17" s="11">
        <v>5100</v>
      </c>
      <c r="Y17" s="11">
        <v>6860</v>
      </c>
      <c r="Z17" s="11">
        <v>8160</v>
      </c>
      <c r="AA17" s="11">
        <v>6860</v>
      </c>
      <c r="AB17" s="11">
        <v>6644</v>
      </c>
      <c r="AD17">
        <v>2.545</v>
      </c>
    </row>
    <row r="18" spans="1:30" ht="12.75">
      <c r="A18" s="31" t="s">
        <v>42</v>
      </c>
      <c r="B18" s="32"/>
      <c r="C18" s="50">
        <f aca="true" t="shared" si="12" ref="C18:C29">SUM(D18:O18)</f>
        <v>29999.999999999996</v>
      </c>
      <c r="D18" s="51">
        <f t="shared" si="0"/>
        <v>2692.3076923076924</v>
      </c>
      <c r="E18" s="51">
        <f t="shared" si="1"/>
        <v>2884.6153846153843</v>
      </c>
      <c r="F18" s="51">
        <f t="shared" si="2"/>
        <v>2307.6923076923076</v>
      </c>
      <c r="G18" s="51">
        <f t="shared" si="3"/>
        <v>4423.076923076923</v>
      </c>
      <c r="H18" s="51">
        <f t="shared" si="4"/>
        <v>1923.076923076923</v>
      </c>
      <c r="I18" s="51">
        <f t="shared" si="5"/>
        <v>769.2307692307692</v>
      </c>
      <c r="J18" s="51">
        <f t="shared" si="6"/>
        <v>2692.3076923076924</v>
      </c>
      <c r="K18" s="51">
        <f t="shared" si="7"/>
        <v>769.2307692307692</v>
      </c>
      <c r="L18" s="51">
        <f t="shared" si="8"/>
        <v>2307.6923076923076</v>
      </c>
      <c r="M18" s="51">
        <f t="shared" si="9"/>
        <v>8461.538461538461</v>
      </c>
      <c r="N18" s="51">
        <f t="shared" si="10"/>
        <v>384.6153846153846</v>
      </c>
      <c r="O18" s="51">
        <f t="shared" si="11"/>
        <v>384.6153846153846</v>
      </c>
      <c r="P18" s="30">
        <f aca="true" t="shared" si="13" ref="P18:P35">SUM(Q18:AB18)</f>
        <v>78000</v>
      </c>
      <c r="Q18" s="11">
        <v>7000</v>
      </c>
      <c r="R18" s="11">
        <v>7500</v>
      </c>
      <c r="S18" s="11">
        <v>6000</v>
      </c>
      <c r="T18" s="11">
        <v>11500</v>
      </c>
      <c r="U18" s="11">
        <v>5000</v>
      </c>
      <c r="V18" s="11">
        <v>2000</v>
      </c>
      <c r="W18" s="11">
        <v>7000</v>
      </c>
      <c r="X18" s="11">
        <v>2000</v>
      </c>
      <c r="Y18" s="11">
        <v>6000</v>
      </c>
      <c r="Z18" s="11">
        <v>22000</v>
      </c>
      <c r="AA18" s="11">
        <v>1000</v>
      </c>
      <c r="AB18" s="11">
        <v>1000</v>
      </c>
      <c r="AD18">
        <v>2.6</v>
      </c>
    </row>
    <row r="19" spans="1:30" ht="12.75">
      <c r="A19" s="31" t="s">
        <v>43</v>
      </c>
      <c r="B19" s="32"/>
      <c r="C19" s="50">
        <f t="shared" si="12"/>
        <v>24093.333333333332</v>
      </c>
      <c r="D19" s="51">
        <f t="shared" si="0"/>
        <v>2200</v>
      </c>
      <c r="E19" s="51">
        <f t="shared" si="1"/>
        <v>2033.3333333333333</v>
      </c>
      <c r="F19" s="51">
        <f t="shared" si="2"/>
        <v>2066.6666666666665</v>
      </c>
      <c r="G19" s="51">
        <f t="shared" si="3"/>
        <v>1900</v>
      </c>
      <c r="H19" s="51">
        <f t="shared" si="4"/>
        <v>1900</v>
      </c>
      <c r="I19" s="51">
        <f t="shared" si="5"/>
        <v>1400</v>
      </c>
      <c r="J19" s="51">
        <f t="shared" si="6"/>
        <v>1333.3333333333333</v>
      </c>
      <c r="K19" s="51">
        <f t="shared" si="7"/>
        <v>1400</v>
      </c>
      <c r="L19" s="51">
        <f t="shared" si="8"/>
        <v>2126.6666666666665</v>
      </c>
      <c r="M19" s="51">
        <f t="shared" si="9"/>
        <v>2833.3333333333335</v>
      </c>
      <c r="N19" s="51">
        <f t="shared" si="10"/>
        <v>2100</v>
      </c>
      <c r="O19" s="51">
        <f t="shared" si="11"/>
        <v>2800</v>
      </c>
      <c r="P19" s="30">
        <f t="shared" si="13"/>
        <v>72280</v>
      </c>
      <c r="Q19" s="11">
        <v>6600</v>
      </c>
      <c r="R19" s="11">
        <v>6100</v>
      </c>
      <c r="S19" s="11">
        <v>6200</v>
      </c>
      <c r="T19" s="11">
        <v>5700</v>
      </c>
      <c r="U19" s="11">
        <v>5700</v>
      </c>
      <c r="V19" s="11">
        <v>4200</v>
      </c>
      <c r="W19" s="11">
        <v>4000</v>
      </c>
      <c r="X19" s="11">
        <v>4200</v>
      </c>
      <c r="Y19" s="11">
        <v>6380</v>
      </c>
      <c r="Z19" s="11">
        <v>8500</v>
      </c>
      <c r="AA19" s="11">
        <v>6300</v>
      </c>
      <c r="AB19" s="11">
        <v>8400</v>
      </c>
      <c r="AD19">
        <v>3</v>
      </c>
    </row>
    <row r="20" spans="1:30" ht="12.75">
      <c r="A20" s="31" t="s">
        <v>44</v>
      </c>
      <c r="B20" s="32"/>
      <c r="C20" s="50">
        <f t="shared" si="12"/>
        <v>5084.400000000001</v>
      </c>
      <c r="D20" s="51">
        <f t="shared" si="0"/>
        <v>480</v>
      </c>
      <c r="E20" s="51">
        <f t="shared" si="1"/>
        <v>200</v>
      </c>
      <c r="F20" s="51">
        <f t="shared" si="2"/>
        <v>160</v>
      </c>
      <c r="G20" s="51">
        <f t="shared" si="3"/>
        <v>240</v>
      </c>
      <c r="H20" s="51">
        <f t="shared" si="4"/>
        <v>520</v>
      </c>
      <c r="I20" s="51">
        <f t="shared" si="5"/>
        <v>160</v>
      </c>
      <c r="J20" s="51">
        <f t="shared" si="6"/>
        <v>256.8</v>
      </c>
      <c r="K20" s="51">
        <f t="shared" si="7"/>
        <v>320</v>
      </c>
      <c r="L20" s="51">
        <f t="shared" si="8"/>
        <v>280</v>
      </c>
      <c r="M20" s="51">
        <f t="shared" si="9"/>
        <v>1120</v>
      </c>
      <c r="N20" s="51">
        <f t="shared" si="10"/>
        <v>520</v>
      </c>
      <c r="O20" s="51">
        <f t="shared" si="11"/>
        <v>827.6</v>
      </c>
      <c r="P20" s="30">
        <f t="shared" si="13"/>
        <v>12711</v>
      </c>
      <c r="Q20" s="11">
        <v>1200</v>
      </c>
      <c r="R20" s="11">
        <v>500</v>
      </c>
      <c r="S20" s="11">
        <v>400</v>
      </c>
      <c r="T20" s="11">
        <v>600</v>
      </c>
      <c r="U20" s="11">
        <v>1300</v>
      </c>
      <c r="V20" s="11">
        <v>400</v>
      </c>
      <c r="W20" s="11">
        <v>642</v>
      </c>
      <c r="X20" s="11">
        <v>800</v>
      </c>
      <c r="Y20" s="11">
        <v>700</v>
      </c>
      <c r="Z20" s="11">
        <v>2800</v>
      </c>
      <c r="AA20" s="11">
        <v>1300</v>
      </c>
      <c r="AB20" s="11">
        <v>2069</v>
      </c>
      <c r="AD20">
        <v>2.5</v>
      </c>
    </row>
    <row r="21" spans="1:30" ht="12.75">
      <c r="A21" s="31" t="s">
        <v>45</v>
      </c>
      <c r="B21" s="32"/>
      <c r="C21" s="50">
        <f t="shared" si="12"/>
        <v>23313.69236474515</v>
      </c>
      <c r="D21" s="51">
        <f t="shared" si="0"/>
        <v>3053.2778441633363</v>
      </c>
      <c r="E21" s="51">
        <f t="shared" si="1"/>
        <v>2290.988503852652</v>
      </c>
      <c r="F21" s="51">
        <f t="shared" si="2"/>
        <v>1878.9402117928223</v>
      </c>
      <c r="G21" s="51">
        <f t="shared" si="3"/>
        <v>1800.6510363014547</v>
      </c>
      <c r="H21" s="51">
        <f t="shared" si="4"/>
        <v>1800.6510363014547</v>
      </c>
      <c r="I21" s="51">
        <f t="shared" si="5"/>
        <v>1800.6510363014547</v>
      </c>
      <c r="J21" s="51">
        <f t="shared" si="6"/>
        <v>1800.6510363014547</v>
      </c>
      <c r="K21" s="51">
        <f t="shared" si="7"/>
        <v>1800.6510363014547</v>
      </c>
      <c r="L21" s="51">
        <f t="shared" si="8"/>
        <v>1487.4943343359844</v>
      </c>
      <c r="M21" s="51">
        <f t="shared" si="9"/>
        <v>1878.9402117928223</v>
      </c>
      <c r="N21" s="51">
        <f t="shared" si="10"/>
        <v>1870.6992459516257</v>
      </c>
      <c r="O21" s="51">
        <f t="shared" si="11"/>
        <v>1850.0968313486342</v>
      </c>
      <c r="P21" s="30">
        <f t="shared" si="13"/>
        <v>56580</v>
      </c>
      <c r="Q21" s="11">
        <v>7410</v>
      </c>
      <c r="R21" s="11">
        <v>5560</v>
      </c>
      <c r="S21" s="11">
        <v>4560</v>
      </c>
      <c r="T21" s="11">
        <v>4370</v>
      </c>
      <c r="U21" s="11">
        <v>4370</v>
      </c>
      <c r="V21" s="11">
        <v>4370</v>
      </c>
      <c r="W21" s="11">
        <v>4370</v>
      </c>
      <c r="X21" s="11">
        <v>4370</v>
      </c>
      <c r="Y21" s="11">
        <v>3610</v>
      </c>
      <c r="Z21" s="11">
        <v>4560</v>
      </c>
      <c r="AA21" s="11">
        <v>4540</v>
      </c>
      <c r="AB21" s="11">
        <v>4490</v>
      </c>
      <c r="AD21">
        <v>2.4269</v>
      </c>
    </row>
    <row r="22" spans="1:30" ht="12.75">
      <c r="A22" s="31" t="s">
        <v>46</v>
      </c>
      <c r="B22" s="32"/>
      <c r="C22" s="50">
        <f t="shared" si="12"/>
        <v>15539.506172839509</v>
      </c>
      <c r="D22" s="51">
        <f t="shared" si="0"/>
        <v>1959.2592592592591</v>
      </c>
      <c r="E22" s="51">
        <f t="shared" si="1"/>
        <v>1234.567901234568</v>
      </c>
      <c r="F22" s="51">
        <f t="shared" si="2"/>
        <v>1234.567901234568</v>
      </c>
      <c r="G22" s="51">
        <f t="shared" si="3"/>
        <v>1234.567901234568</v>
      </c>
      <c r="H22" s="51">
        <f t="shared" si="4"/>
        <v>1234.567901234568</v>
      </c>
      <c r="I22" s="51">
        <f t="shared" si="5"/>
        <v>1234.567901234568</v>
      </c>
      <c r="J22" s="51">
        <f t="shared" si="6"/>
        <v>1234.567901234568</v>
      </c>
      <c r="K22" s="51">
        <f t="shared" si="7"/>
        <v>1234.567901234568</v>
      </c>
      <c r="L22" s="51">
        <f t="shared" si="8"/>
        <v>1234.567901234568</v>
      </c>
      <c r="M22" s="51">
        <f t="shared" si="9"/>
        <v>1234.567901234568</v>
      </c>
      <c r="N22" s="51">
        <f t="shared" si="10"/>
        <v>1234.567901234568</v>
      </c>
      <c r="O22" s="51">
        <f t="shared" si="11"/>
        <v>1234.567901234568</v>
      </c>
      <c r="P22" s="30">
        <f t="shared" si="13"/>
        <v>37761</v>
      </c>
      <c r="Q22" s="11">
        <v>4761</v>
      </c>
      <c r="R22" s="11">
        <v>3000</v>
      </c>
      <c r="S22" s="11">
        <v>3000</v>
      </c>
      <c r="T22" s="11">
        <v>3000</v>
      </c>
      <c r="U22" s="11">
        <v>3000</v>
      </c>
      <c r="V22" s="11">
        <v>3000</v>
      </c>
      <c r="W22" s="11">
        <v>3000</v>
      </c>
      <c r="X22" s="11">
        <v>3000</v>
      </c>
      <c r="Y22" s="11">
        <v>3000</v>
      </c>
      <c r="Z22" s="11">
        <v>3000</v>
      </c>
      <c r="AA22" s="11">
        <v>3000</v>
      </c>
      <c r="AB22" s="11">
        <v>3000</v>
      </c>
      <c r="AD22">
        <v>2.43</v>
      </c>
    </row>
    <row r="23" spans="1:30" ht="12.75">
      <c r="A23" s="31" t="s">
        <v>47</v>
      </c>
      <c r="B23" s="32"/>
      <c r="C23" s="50">
        <f t="shared" si="12"/>
        <v>90196.07843137256</v>
      </c>
      <c r="D23" s="51">
        <f t="shared" si="0"/>
        <v>7215.686274509804</v>
      </c>
      <c r="E23" s="51">
        <f t="shared" si="1"/>
        <v>12509.803921568628</v>
      </c>
      <c r="F23" s="51">
        <f t="shared" si="2"/>
        <v>8235.29411764706</v>
      </c>
      <c r="G23" s="51">
        <f t="shared" si="3"/>
        <v>7843.137254901962</v>
      </c>
      <c r="H23" s="51">
        <f t="shared" si="4"/>
        <v>6529.411764705883</v>
      </c>
      <c r="I23" s="51">
        <f t="shared" si="5"/>
        <v>6254.901960784314</v>
      </c>
      <c r="J23" s="51">
        <f t="shared" si="6"/>
        <v>4843.137254901962</v>
      </c>
      <c r="K23" s="51">
        <f t="shared" si="7"/>
        <v>4686.274509803922</v>
      </c>
      <c r="L23" s="51">
        <f t="shared" si="8"/>
        <v>6137.254901960785</v>
      </c>
      <c r="M23" s="51">
        <f t="shared" si="9"/>
        <v>7313.725490196079</v>
      </c>
      <c r="N23" s="51">
        <f t="shared" si="10"/>
        <v>6618.039215686275</v>
      </c>
      <c r="O23" s="51">
        <f t="shared" si="11"/>
        <v>12009.411764705883</v>
      </c>
      <c r="P23" s="30">
        <f t="shared" si="13"/>
        <v>230000</v>
      </c>
      <c r="Q23" s="11">
        <v>18400</v>
      </c>
      <c r="R23" s="11">
        <v>31900</v>
      </c>
      <c r="S23" s="11">
        <v>21000</v>
      </c>
      <c r="T23" s="11">
        <v>20000</v>
      </c>
      <c r="U23" s="11">
        <v>16650</v>
      </c>
      <c r="V23" s="11">
        <v>15950</v>
      </c>
      <c r="W23" s="11">
        <v>12350</v>
      </c>
      <c r="X23" s="11">
        <v>11950</v>
      </c>
      <c r="Y23" s="11">
        <v>15650</v>
      </c>
      <c r="Z23" s="11">
        <v>18650</v>
      </c>
      <c r="AA23" s="11">
        <v>16876</v>
      </c>
      <c r="AB23" s="11">
        <v>30624</v>
      </c>
      <c r="AD23">
        <v>2.55</v>
      </c>
    </row>
    <row r="24" spans="1:30" ht="12.75">
      <c r="A24" s="31" t="s">
        <v>48</v>
      </c>
      <c r="B24" s="32"/>
      <c r="C24" s="50">
        <f t="shared" si="12"/>
        <v>14785.608674223755</v>
      </c>
      <c r="D24" s="51">
        <f t="shared" si="0"/>
        <v>1396.4185970100214</v>
      </c>
      <c r="E24" s="51">
        <f t="shared" si="1"/>
        <v>1416.95416461311</v>
      </c>
      <c r="F24" s="51">
        <f t="shared" si="2"/>
        <v>1396.4185970100214</v>
      </c>
      <c r="G24" s="51">
        <f t="shared" si="3"/>
        <v>1416.95416461311</v>
      </c>
      <c r="H24" s="51">
        <f t="shared" si="4"/>
        <v>1108.9206505667817</v>
      </c>
      <c r="I24" s="51">
        <f t="shared" si="5"/>
        <v>698.2092985050107</v>
      </c>
      <c r="J24" s="51">
        <f t="shared" si="6"/>
        <v>698.2092985050107</v>
      </c>
      <c r="K24" s="51">
        <f t="shared" si="7"/>
        <v>698.2092985050107</v>
      </c>
      <c r="L24" s="51">
        <f t="shared" si="8"/>
        <v>965.1716773451618</v>
      </c>
      <c r="M24" s="51">
        <f t="shared" si="9"/>
        <v>1416.95416461311</v>
      </c>
      <c r="N24" s="51">
        <f t="shared" si="10"/>
        <v>1807.1299490717922</v>
      </c>
      <c r="O24" s="51">
        <f t="shared" si="11"/>
        <v>1766.058813865615</v>
      </c>
      <c r="P24" s="30">
        <f t="shared" si="13"/>
        <v>36000</v>
      </c>
      <c r="Q24" s="11">
        <v>3400</v>
      </c>
      <c r="R24" s="11">
        <v>3450</v>
      </c>
      <c r="S24" s="11">
        <v>3400</v>
      </c>
      <c r="T24" s="11">
        <v>3450</v>
      </c>
      <c r="U24" s="11">
        <v>2700</v>
      </c>
      <c r="V24" s="11">
        <v>1700</v>
      </c>
      <c r="W24" s="11">
        <v>1700</v>
      </c>
      <c r="X24" s="11">
        <v>1700</v>
      </c>
      <c r="Y24" s="11">
        <v>2350</v>
      </c>
      <c r="Z24" s="11">
        <v>3450</v>
      </c>
      <c r="AA24" s="11">
        <v>4400</v>
      </c>
      <c r="AB24" s="11">
        <v>4300</v>
      </c>
      <c r="AD24">
        <v>2.4348</v>
      </c>
    </row>
    <row r="25" spans="1:30" ht="12.75">
      <c r="A25" s="31" t="s">
        <v>49</v>
      </c>
      <c r="B25" s="32"/>
      <c r="C25" s="50">
        <f t="shared" si="12"/>
        <v>29586.693548387102</v>
      </c>
      <c r="D25" s="51">
        <f t="shared" si="0"/>
        <v>3820.564516129032</v>
      </c>
      <c r="E25" s="51">
        <f t="shared" si="1"/>
        <v>3669.3548387096776</v>
      </c>
      <c r="F25" s="51">
        <f t="shared" si="2"/>
        <v>2862.9032258064517</v>
      </c>
      <c r="G25" s="51">
        <f t="shared" si="3"/>
        <v>2661.2903225806454</v>
      </c>
      <c r="H25" s="51">
        <f t="shared" si="4"/>
        <v>1451.6129032258063</v>
      </c>
      <c r="I25" s="51">
        <f t="shared" si="5"/>
        <v>1209.6774193548388</v>
      </c>
      <c r="J25" s="51">
        <f t="shared" si="6"/>
        <v>1209.6774193548388</v>
      </c>
      <c r="K25" s="51">
        <f t="shared" si="7"/>
        <v>1451.6129032258063</v>
      </c>
      <c r="L25" s="51">
        <f t="shared" si="8"/>
        <v>1854.8387096774193</v>
      </c>
      <c r="M25" s="51">
        <f t="shared" si="9"/>
        <v>2056.451612903226</v>
      </c>
      <c r="N25" s="51">
        <f t="shared" si="10"/>
        <v>3669.3548387096776</v>
      </c>
      <c r="O25" s="51">
        <f t="shared" si="11"/>
        <v>3669.3548387096776</v>
      </c>
      <c r="P25" s="30">
        <f t="shared" si="13"/>
        <v>73375</v>
      </c>
      <c r="Q25" s="11">
        <v>9475</v>
      </c>
      <c r="R25" s="11">
        <v>9100</v>
      </c>
      <c r="S25" s="11">
        <v>7100</v>
      </c>
      <c r="T25" s="11">
        <v>6600</v>
      </c>
      <c r="U25" s="11">
        <v>3600</v>
      </c>
      <c r="V25" s="11">
        <v>3000</v>
      </c>
      <c r="W25" s="11">
        <v>3000</v>
      </c>
      <c r="X25" s="11">
        <v>3600</v>
      </c>
      <c r="Y25" s="11">
        <v>4600</v>
      </c>
      <c r="Z25" s="11">
        <v>5100</v>
      </c>
      <c r="AA25" s="11">
        <v>9100</v>
      </c>
      <c r="AB25" s="11">
        <v>9100</v>
      </c>
      <c r="AD25">
        <v>2.48</v>
      </c>
    </row>
    <row r="26" spans="1:30" ht="12.75">
      <c r="A26" s="31" t="s">
        <v>50</v>
      </c>
      <c r="B26" s="32"/>
      <c r="C26" s="50">
        <f t="shared" si="12"/>
        <v>28480</v>
      </c>
      <c r="D26" s="51">
        <f t="shared" si="0"/>
        <v>1680</v>
      </c>
      <c r="E26" s="51">
        <f t="shared" si="1"/>
        <v>2950.4</v>
      </c>
      <c r="F26" s="51">
        <f t="shared" si="2"/>
        <v>3006.8</v>
      </c>
      <c r="G26" s="51">
        <f t="shared" si="3"/>
        <v>3200</v>
      </c>
      <c r="H26" s="51">
        <f t="shared" si="4"/>
        <v>2480</v>
      </c>
      <c r="I26" s="51">
        <f t="shared" si="5"/>
        <v>2802</v>
      </c>
      <c r="J26" s="51">
        <f t="shared" si="6"/>
        <v>2400</v>
      </c>
      <c r="K26" s="51">
        <f t="shared" si="7"/>
        <v>4360</v>
      </c>
      <c r="L26" s="51">
        <f t="shared" si="8"/>
        <v>2287.6</v>
      </c>
      <c r="M26" s="51">
        <f t="shared" si="9"/>
        <v>2800</v>
      </c>
      <c r="N26" s="51">
        <f t="shared" si="10"/>
        <v>380.8</v>
      </c>
      <c r="O26" s="51">
        <f t="shared" si="11"/>
        <v>132.4</v>
      </c>
      <c r="P26" s="30">
        <f t="shared" si="13"/>
        <v>71200</v>
      </c>
      <c r="Q26" s="11">
        <v>4200</v>
      </c>
      <c r="R26" s="11">
        <v>7376</v>
      </c>
      <c r="S26" s="11">
        <v>7517</v>
      </c>
      <c r="T26" s="11">
        <v>8000</v>
      </c>
      <c r="U26" s="11">
        <v>6200</v>
      </c>
      <c r="V26" s="11">
        <v>7005</v>
      </c>
      <c r="W26" s="11">
        <v>6000</v>
      </c>
      <c r="X26" s="11">
        <v>10900</v>
      </c>
      <c r="Y26" s="11">
        <v>5719</v>
      </c>
      <c r="Z26" s="11">
        <v>7000</v>
      </c>
      <c r="AA26" s="11">
        <v>952</v>
      </c>
      <c r="AB26" s="11">
        <v>331</v>
      </c>
      <c r="AD26">
        <v>2.5</v>
      </c>
    </row>
    <row r="27" spans="1:30" ht="12.75">
      <c r="A27" s="31" t="s">
        <v>59</v>
      </c>
      <c r="B27" s="32"/>
      <c r="C27" s="50">
        <f t="shared" si="12"/>
        <v>22641.509433962266</v>
      </c>
      <c r="D27" s="51">
        <f t="shared" si="0"/>
        <v>2132.0754716981132</v>
      </c>
      <c r="E27" s="51">
        <f t="shared" si="1"/>
        <v>2132.0754716981132</v>
      </c>
      <c r="F27" s="51">
        <f t="shared" si="2"/>
        <v>2132.0754716981132</v>
      </c>
      <c r="G27" s="51">
        <f t="shared" si="3"/>
        <v>2132.0754716981132</v>
      </c>
      <c r="H27" s="51">
        <f t="shared" si="4"/>
        <v>1566.0377358490566</v>
      </c>
      <c r="I27" s="51">
        <f t="shared" si="5"/>
        <v>1377.3584905660377</v>
      </c>
      <c r="J27" s="51">
        <f t="shared" si="6"/>
        <v>3075.471698113208</v>
      </c>
      <c r="K27" s="51">
        <f t="shared" si="7"/>
        <v>2132.0754716981132</v>
      </c>
      <c r="L27" s="51">
        <f t="shared" si="8"/>
        <v>1471.6981132075473</v>
      </c>
      <c r="M27" s="51">
        <f t="shared" si="9"/>
        <v>1471.6981132075473</v>
      </c>
      <c r="N27" s="51">
        <f t="shared" si="10"/>
        <v>1471.6981132075473</v>
      </c>
      <c r="O27" s="51">
        <f t="shared" si="11"/>
        <v>1547.1698113207547</v>
      </c>
      <c r="P27" s="30">
        <f t="shared" si="13"/>
        <v>60000</v>
      </c>
      <c r="Q27" s="11">
        <v>5650</v>
      </c>
      <c r="R27" s="11">
        <v>5650</v>
      </c>
      <c r="S27" s="11">
        <v>5650</v>
      </c>
      <c r="T27" s="11">
        <v>5650</v>
      </c>
      <c r="U27" s="11">
        <v>4150</v>
      </c>
      <c r="V27" s="11">
        <v>3650</v>
      </c>
      <c r="W27" s="11">
        <v>8150</v>
      </c>
      <c r="X27" s="11">
        <v>5650</v>
      </c>
      <c r="Y27" s="11">
        <v>3900</v>
      </c>
      <c r="Z27" s="11">
        <v>3900</v>
      </c>
      <c r="AA27" s="11">
        <v>3900</v>
      </c>
      <c r="AB27" s="11">
        <v>4100</v>
      </c>
      <c r="AD27">
        <v>2.65</v>
      </c>
    </row>
    <row r="28" spans="1:30" ht="12.75">
      <c r="A28" s="31" t="s">
        <v>16</v>
      </c>
      <c r="B28" s="32"/>
      <c r="C28" s="50">
        <f t="shared" si="12"/>
        <v>61797.75280898878</v>
      </c>
      <c r="D28" s="51">
        <f>Q28/AD28</f>
        <v>6179.775280898876</v>
      </c>
      <c r="E28" s="51">
        <f>R28/AD28</f>
        <v>7116.104868913858</v>
      </c>
      <c r="F28" s="51">
        <f>S28/AD28</f>
        <v>6554.307116104869</v>
      </c>
      <c r="G28" s="51">
        <f>T28/AD28</f>
        <v>5617.9775280898875</v>
      </c>
      <c r="H28" s="51">
        <f>U28/AD28</f>
        <v>4307.116104868914</v>
      </c>
      <c r="I28" s="51">
        <f>V28/AD28</f>
        <v>3932.5842696629215</v>
      </c>
      <c r="J28" s="51">
        <f>W28/AD28</f>
        <v>2059.925093632959</v>
      </c>
      <c r="K28" s="51">
        <f>X28/AD28</f>
        <v>2059.925093632959</v>
      </c>
      <c r="L28" s="51">
        <f>Y28/AD28</f>
        <v>4494.38202247191</v>
      </c>
      <c r="M28" s="51">
        <f>Z28/AD28</f>
        <v>5617.9775280898875</v>
      </c>
      <c r="N28" s="51">
        <f>AA28/AD28</f>
        <v>6928.838951310861</v>
      </c>
      <c r="O28" s="51">
        <f>AB28/AD28</f>
        <v>6928.838951310861</v>
      </c>
      <c r="P28" s="30">
        <f t="shared" si="13"/>
        <v>165000</v>
      </c>
      <c r="Q28" s="11">
        <v>16500</v>
      </c>
      <c r="R28" s="11">
        <v>19000</v>
      </c>
      <c r="S28" s="11">
        <v>17500</v>
      </c>
      <c r="T28" s="11">
        <v>15000</v>
      </c>
      <c r="U28" s="11">
        <v>11500</v>
      </c>
      <c r="V28" s="11">
        <v>10500</v>
      </c>
      <c r="W28" s="11">
        <v>5500</v>
      </c>
      <c r="X28" s="11">
        <v>5500</v>
      </c>
      <c r="Y28" s="11">
        <v>12000</v>
      </c>
      <c r="Z28" s="11">
        <v>15000</v>
      </c>
      <c r="AA28" s="11">
        <v>18500</v>
      </c>
      <c r="AB28" s="11">
        <v>18500</v>
      </c>
      <c r="AD28">
        <v>2.67</v>
      </c>
    </row>
    <row r="29" spans="1:30" ht="12.75">
      <c r="A29" s="1" t="s">
        <v>54</v>
      </c>
      <c r="B29" s="2"/>
      <c r="C29" s="50">
        <f t="shared" si="12"/>
        <v>211659.91902834005</v>
      </c>
      <c r="D29" s="51">
        <f>Q29/2.47</f>
        <v>9095.141700404858</v>
      </c>
      <c r="E29" s="51">
        <f>R29/2.47</f>
        <v>9095.141700404858</v>
      </c>
      <c r="F29" s="51">
        <f>S29/2.47</f>
        <v>15572.874493927124</v>
      </c>
      <c r="G29" s="51">
        <f>T29/2.47</f>
        <v>14819.028340080971</v>
      </c>
      <c r="H29" s="51">
        <f>U29/2.47</f>
        <v>14414.17004048583</v>
      </c>
      <c r="I29" s="51">
        <f>V29/2.47</f>
        <v>15222.672064777327</v>
      </c>
      <c r="J29" s="51">
        <f t="shared" si="6"/>
        <v>13525.506072874492</v>
      </c>
      <c r="K29" s="51">
        <f t="shared" si="7"/>
        <v>13525.506072874492</v>
      </c>
      <c r="L29" s="51">
        <f t="shared" si="8"/>
        <v>12524.696356275303</v>
      </c>
      <c r="M29" s="51">
        <f t="shared" si="9"/>
        <v>31560.728744939268</v>
      </c>
      <c r="N29" s="51">
        <f t="shared" si="10"/>
        <v>31155.870445344128</v>
      </c>
      <c r="O29" s="51">
        <f t="shared" si="11"/>
        <v>31148.582995951416</v>
      </c>
      <c r="P29" s="30">
        <f t="shared" si="13"/>
        <v>522800</v>
      </c>
      <c r="Q29" s="11">
        <v>22465</v>
      </c>
      <c r="R29" s="11">
        <v>22465</v>
      </c>
      <c r="S29" s="11">
        <v>38465</v>
      </c>
      <c r="T29" s="11">
        <v>36603</v>
      </c>
      <c r="U29" s="11">
        <v>35603</v>
      </c>
      <c r="V29" s="11">
        <v>37600</v>
      </c>
      <c r="W29" s="11">
        <v>33408</v>
      </c>
      <c r="X29" s="11">
        <v>33408</v>
      </c>
      <c r="Y29" s="11">
        <v>30936</v>
      </c>
      <c r="Z29" s="11">
        <v>77955</v>
      </c>
      <c r="AA29" s="11">
        <v>76955</v>
      </c>
      <c r="AB29" s="11">
        <v>76937</v>
      </c>
      <c r="AD29">
        <v>2.47</v>
      </c>
    </row>
    <row r="30" spans="1:30" ht="12.75">
      <c r="A30" s="1" t="s">
        <v>31</v>
      </c>
      <c r="B30" s="2"/>
      <c r="C30" s="50">
        <f aca="true" t="shared" si="14" ref="C30:C35">SUM(D30:O30)</f>
        <v>41646.122448979586</v>
      </c>
      <c r="D30" s="51">
        <f aca="true" t="shared" si="15" ref="D30:D35">Q30/AD30</f>
        <v>4900</v>
      </c>
      <c r="E30" s="51">
        <f aca="true" t="shared" si="16" ref="E30:E35">R30/AD30</f>
        <v>4900</v>
      </c>
      <c r="F30" s="51">
        <f aca="true" t="shared" si="17" ref="F30:F35">S30/AD30</f>
        <v>4900</v>
      </c>
      <c r="G30" s="51">
        <f aca="true" t="shared" si="18" ref="G30:G35">T30/AD30</f>
        <v>8981.632653061224</v>
      </c>
      <c r="H30" s="51">
        <f aca="true" t="shared" si="19" ref="H30:H35">U30/AD30</f>
        <v>8981.632653061224</v>
      </c>
      <c r="I30" s="51">
        <f aca="true" t="shared" si="20" ref="I30:I35">V30/AD30</f>
        <v>8982.857142857141</v>
      </c>
      <c r="J30" s="51">
        <f t="shared" si="6"/>
        <v>0</v>
      </c>
      <c r="K30" s="51">
        <f t="shared" si="7"/>
        <v>0</v>
      </c>
      <c r="L30" s="51">
        <f t="shared" si="8"/>
        <v>0</v>
      </c>
      <c r="M30" s="51">
        <f t="shared" si="9"/>
        <v>0</v>
      </c>
      <c r="N30" s="51">
        <f t="shared" si="10"/>
        <v>0</v>
      </c>
      <c r="O30" s="51">
        <f t="shared" si="11"/>
        <v>0</v>
      </c>
      <c r="P30" s="30">
        <f t="shared" si="13"/>
        <v>102033</v>
      </c>
      <c r="Q30" s="11">
        <v>12005</v>
      </c>
      <c r="R30" s="11">
        <v>12005</v>
      </c>
      <c r="S30" s="11">
        <v>12005</v>
      </c>
      <c r="T30" s="11">
        <v>22005</v>
      </c>
      <c r="U30" s="11">
        <v>22005</v>
      </c>
      <c r="V30" s="11">
        <v>22008</v>
      </c>
      <c r="W30" s="11"/>
      <c r="X30" s="11"/>
      <c r="Y30" s="11"/>
      <c r="Z30" s="11"/>
      <c r="AA30" s="11"/>
      <c r="AB30" s="11"/>
      <c r="AD30">
        <v>2.45</v>
      </c>
    </row>
    <row r="31" spans="1:30" ht="12.75">
      <c r="A31" s="1" t="s">
        <v>15</v>
      </c>
      <c r="B31" s="2"/>
      <c r="C31" s="50">
        <f t="shared" si="14"/>
        <v>20744.68085106383</v>
      </c>
      <c r="D31" s="51">
        <f t="shared" si="15"/>
        <v>2175.5319148936173</v>
      </c>
      <c r="E31" s="51">
        <f t="shared" si="16"/>
        <v>2565.6028368794327</v>
      </c>
      <c r="F31" s="51">
        <f t="shared" si="17"/>
        <v>1962.7659574468087</v>
      </c>
      <c r="G31" s="51">
        <f t="shared" si="18"/>
        <v>1218.085106382979</v>
      </c>
      <c r="H31" s="51">
        <f t="shared" si="19"/>
        <v>952.1276595744681</v>
      </c>
      <c r="I31" s="51">
        <f t="shared" si="20"/>
        <v>952.1276595744681</v>
      </c>
      <c r="J31" s="51">
        <f>W31/AD31</f>
        <v>952.1276595744681</v>
      </c>
      <c r="K31" s="51">
        <f>X31/AD31</f>
        <v>1306.7375886524824</v>
      </c>
      <c r="L31" s="51">
        <f>Y31/AD31</f>
        <v>1129.4326241134752</v>
      </c>
      <c r="M31" s="51">
        <f>Z31/AD31</f>
        <v>2015.9574468085107</v>
      </c>
      <c r="N31" s="51">
        <f>AA31/AD31</f>
        <v>2615.248226950355</v>
      </c>
      <c r="O31" s="51">
        <f>AB31/AD31</f>
        <v>2898.9361702127662</v>
      </c>
      <c r="P31" s="30">
        <f t="shared" si="13"/>
        <v>58500</v>
      </c>
      <c r="Q31" s="11">
        <v>6135</v>
      </c>
      <c r="R31" s="11">
        <v>7235</v>
      </c>
      <c r="S31" s="11">
        <v>5535</v>
      </c>
      <c r="T31" s="11">
        <v>3435</v>
      </c>
      <c r="U31" s="11">
        <v>2685</v>
      </c>
      <c r="V31" s="11">
        <v>2685</v>
      </c>
      <c r="W31" s="11">
        <v>2685</v>
      </c>
      <c r="X31" s="11">
        <v>3685</v>
      </c>
      <c r="Y31" s="11">
        <v>3185</v>
      </c>
      <c r="Z31" s="11">
        <v>5685</v>
      </c>
      <c r="AA31" s="11">
        <v>7375</v>
      </c>
      <c r="AB31" s="11">
        <v>8175</v>
      </c>
      <c r="AD31">
        <v>2.82</v>
      </c>
    </row>
    <row r="32" spans="1:30" ht="12.75">
      <c r="A32" s="1" t="s">
        <v>34</v>
      </c>
      <c r="B32" s="2"/>
      <c r="C32" s="50">
        <f t="shared" si="14"/>
        <v>17569.387297074885</v>
      </c>
      <c r="D32" s="51">
        <f t="shared" si="15"/>
        <v>1653.3253534824569</v>
      </c>
      <c r="E32" s="51">
        <f t="shared" si="16"/>
        <v>1122.1665295129797</v>
      </c>
      <c r="F32" s="51">
        <f t="shared" si="17"/>
        <v>1279.269843644797</v>
      </c>
      <c r="G32" s="51">
        <f t="shared" si="18"/>
        <v>1273.659010997232</v>
      </c>
      <c r="H32" s="51">
        <f t="shared" si="19"/>
        <v>1279.269843644797</v>
      </c>
      <c r="I32" s="51">
        <f t="shared" si="20"/>
        <v>1092.2420887259668</v>
      </c>
      <c r="J32" s="51">
        <f>W32/AD32</f>
        <v>1122.1665295129797</v>
      </c>
      <c r="K32" s="51">
        <f>X32/AD32</f>
        <v>1503.7031495473927</v>
      </c>
      <c r="L32" s="51">
        <f>Y32/AD32</f>
        <v>1384.0053863993417</v>
      </c>
      <c r="M32" s="51">
        <f>Z32/AD32</f>
        <v>1496.2220393506395</v>
      </c>
      <c r="N32" s="51">
        <f>AA32/AD32</f>
        <v>1496.2220393506395</v>
      </c>
      <c r="O32" s="51">
        <f>AB32/AD32</f>
        <v>2867.135482905663</v>
      </c>
      <c r="P32" s="30">
        <f t="shared" si="13"/>
        <v>46970</v>
      </c>
      <c r="Q32" s="11">
        <v>4420</v>
      </c>
      <c r="R32" s="11">
        <v>3000</v>
      </c>
      <c r="S32" s="11">
        <v>3420</v>
      </c>
      <c r="T32" s="11">
        <v>3405</v>
      </c>
      <c r="U32" s="11">
        <v>3420</v>
      </c>
      <c r="V32" s="11">
        <v>2920</v>
      </c>
      <c r="W32" s="11">
        <v>3000</v>
      </c>
      <c r="X32" s="11">
        <v>4020</v>
      </c>
      <c r="Y32" s="11">
        <v>3700</v>
      </c>
      <c r="Z32" s="11">
        <v>4000</v>
      </c>
      <c r="AA32" s="11">
        <v>4000</v>
      </c>
      <c r="AB32" s="11">
        <v>7665</v>
      </c>
      <c r="AD32">
        <v>2.6734</v>
      </c>
    </row>
    <row r="33" spans="1:30" ht="12.75">
      <c r="A33" s="1" t="s">
        <v>35</v>
      </c>
      <c r="B33" s="2"/>
      <c r="C33" s="50">
        <f t="shared" si="14"/>
        <v>5520.865062442887</v>
      </c>
      <c r="D33" s="51">
        <f t="shared" si="15"/>
        <v>1789.5217788607981</v>
      </c>
      <c r="E33" s="51">
        <f t="shared" si="16"/>
        <v>0</v>
      </c>
      <c r="F33" s="51">
        <f t="shared" si="17"/>
        <v>380.74931465123365</v>
      </c>
      <c r="G33" s="51">
        <f t="shared" si="18"/>
        <v>761.4986293024673</v>
      </c>
      <c r="H33" s="51">
        <f t="shared" si="19"/>
        <v>380.74931465123365</v>
      </c>
      <c r="I33" s="51">
        <f t="shared" si="20"/>
        <v>380.74931465123365</v>
      </c>
      <c r="J33" s="51">
        <f>W33/AD33</f>
        <v>228.4495887907402</v>
      </c>
      <c r="K33" s="51">
        <f>X33/AD33</f>
        <v>380.74931465123365</v>
      </c>
      <c r="L33" s="51">
        <f>Y33/AD33</f>
        <v>380.74931465123365</v>
      </c>
      <c r="M33" s="51">
        <f>Z33/AD33</f>
        <v>266.52452025586354</v>
      </c>
      <c r="N33" s="51">
        <f>AA33/AD33</f>
        <v>266.52452025586354</v>
      </c>
      <c r="O33" s="51">
        <f>AB33/AD33</f>
        <v>304.5994517209869</v>
      </c>
      <c r="P33" s="30">
        <f t="shared" si="13"/>
        <v>14500</v>
      </c>
      <c r="Q33" s="11">
        <v>4700</v>
      </c>
      <c r="R33" s="11">
        <v>0</v>
      </c>
      <c r="S33" s="11">
        <v>1000</v>
      </c>
      <c r="T33" s="11">
        <v>2000</v>
      </c>
      <c r="U33" s="11">
        <v>1000</v>
      </c>
      <c r="V33" s="11">
        <v>1000</v>
      </c>
      <c r="W33" s="11">
        <v>600</v>
      </c>
      <c r="X33" s="11">
        <v>1000</v>
      </c>
      <c r="Y33" s="11">
        <v>1000</v>
      </c>
      <c r="Z33" s="11">
        <v>700</v>
      </c>
      <c r="AA33" s="11">
        <v>700</v>
      </c>
      <c r="AB33" s="11">
        <v>800</v>
      </c>
      <c r="AD33">
        <v>2.6264</v>
      </c>
    </row>
    <row r="34" spans="1:30" ht="12.75">
      <c r="A34" s="1" t="s">
        <v>36</v>
      </c>
      <c r="B34" s="2"/>
      <c r="C34" s="50">
        <f t="shared" si="14"/>
        <v>649.9837504062399</v>
      </c>
      <c r="D34" s="51">
        <f t="shared" si="15"/>
        <v>0</v>
      </c>
      <c r="E34" s="51">
        <f t="shared" si="16"/>
        <v>81.24796880077999</v>
      </c>
      <c r="F34" s="51">
        <f t="shared" si="17"/>
        <v>40.62398440038999</v>
      </c>
      <c r="G34" s="51">
        <f t="shared" si="18"/>
        <v>81.24796880077999</v>
      </c>
      <c r="H34" s="51">
        <f t="shared" si="19"/>
        <v>40.62398440038999</v>
      </c>
      <c r="I34" s="51">
        <f t="shared" si="20"/>
        <v>40.62398440038999</v>
      </c>
      <c r="J34" s="51">
        <f>W34/AD34</f>
        <v>40.62398440038999</v>
      </c>
      <c r="K34" s="51">
        <f>X34/AD34</f>
        <v>40.62398440038999</v>
      </c>
      <c r="L34" s="51">
        <f>Y34/AD34</f>
        <v>40.62398440038999</v>
      </c>
      <c r="M34" s="51">
        <f>Z34/AD34</f>
        <v>162.49593760155997</v>
      </c>
      <c r="N34" s="51">
        <f>AA34/AD34</f>
        <v>81.24796880077999</v>
      </c>
      <c r="O34" s="51">
        <f>AB34/AD34</f>
        <v>0</v>
      </c>
      <c r="P34" s="30">
        <f t="shared" si="13"/>
        <v>1600</v>
      </c>
      <c r="Q34" s="11"/>
      <c r="R34" s="11">
        <v>200</v>
      </c>
      <c r="S34" s="11">
        <v>100</v>
      </c>
      <c r="T34" s="11">
        <v>200</v>
      </c>
      <c r="U34" s="11">
        <v>100</v>
      </c>
      <c r="V34" s="11">
        <v>100</v>
      </c>
      <c r="W34" s="11">
        <v>100</v>
      </c>
      <c r="X34" s="11">
        <v>100</v>
      </c>
      <c r="Y34" s="11">
        <v>100</v>
      </c>
      <c r="Z34" s="11">
        <v>400</v>
      </c>
      <c r="AA34" s="11">
        <v>200</v>
      </c>
      <c r="AB34" s="11"/>
      <c r="AD34">
        <v>2.4616</v>
      </c>
    </row>
    <row r="35" spans="1:30" ht="12.75">
      <c r="A35" s="1" t="s">
        <v>18</v>
      </c>
      <c r="B35" s="2"/>
      <c r="C35" s="50">
        <f t="shared" si="14"/>
        <v>400153.8461538461</v>
      </c>
      <c r="D35" s="51">
        <f t="shared" si="15"/>
        <v>49230.76923076923</v>
      </c>
      <c r="E35" s="51">
        <f t="shared" si="16"/>
        <v>48653.84615384615</v>
      </c>
      <c r="F35" s="51">
        <f t="shared" si="17"/>
        <v>47846.153846153844</v>
      </c>
      <c r="G35" s="51">
        <f t="shared" si="18"/>
        <v>32153.846153846152</v>
      </c>
      <c r="H35" s="51">
        <f t="shared" si="19"/>
        <v>23461.53846153846</v>
      </c>
      <c r="I35" s="51">
        <f t="shared" si="20"/>
        <v>19538.46153846154</v>
      </c>
      <c r="J35" s="51">
        <f>W35/AD35</f>
        <v>11538.461538461537</v>
      </c>
      <c r="K35" s="51">
        <f>X35/AD35</f>
        <v>7884.615384615385</v>
      </c>
      <c r="L35" s="51">
        <f>Y35/AD35</f>
        <v>23884.615384615383</v>
      </c>
      <c r="M35" s="51">
        <f>Z35/AD35</f>
        <v>39500</v>
      </c>
      <c r="N35" s="51">
        <f>AA35/AD35</f>
        <v>46604.230769230766</v>
      </c>
      <c r="O35" s="51">
        <f>AB35/AD35</f>
        <v>49857.30769230769</v>
      </c>
      <c r="P35" s="30">
        <f t="shared" si="13"/>
        <v>1040400</v>
      </c>
      <c r="Q35" s="11">
        <v>128000</v>
      </c>
      <c r="R35" s="11">
        <v>126500</v>
      </c>
      <c r="S35" s="11">
        <v>124400</v>
      </c>
      <c r="T35" s="11">
        <v>83600</v>
      </c>
      <c r="U35" s="11">
        <v>61000</v>
      </c>
      <c r="V35" s="11">
        <v>50800</v>
      </c>
      <c r="W35" s="11">
        <v>30000</v>
      </c>
      <c r="X35" s="11">
        <v>20500</v>
      </c>
      <c r="Y35" s="11">
        <v>62100</v>
      </c>
      <c r="Z35" s="11">
        <v>102700</v>
      </c>
      <c r="AA35" s="11">
        <v>121171</v>
      </c>
      <c r="AB35" s="11">
        <v>129629</v>
      </c>
      <c r="AD35">
        <v>2.6</v>
      </c>
    </row>
    <row r="36" spans="1:28" ht="15">
      <c r="A36" s="14" t="s">
        <v>0</v>
      </c>
      <c r="B36" s="15"/>
      <c r="C36" s="52">
        <f aca="true" t="shared" si="21" ref="C36:AB36">SUM(C13:C35)</f>
        <v>1132453.73018796</v>
      </c>
      <c r="D36" s="52">
        <f>SUM(D13:D35)</f>
        <v>109355.25001215114</v>
      </c>
      <c r="E36" s="52">
        <f>SUM(E13:E35)</f>
        <v>112495.80316634539</v>
      </c>
      <c r="F36" s="52">
        <f t="shared" si="21"/>
        <v>112811.0472040668</v>
      </c>
      <c r="G36" s="52">
        <f t="shared" si="21"/>
        <v>98226.03429339021</v>
      </c>
      <c r="H36" s="52">
        <f t="shared" si="21"/>
        <v>81245.09851989325</v>
      </c>
      <c r="I36" s="52">
        <f t="shared" si="21"/>
        <v>74736.62941191052</v>
      </c>
      <c r="J36" s="52">
        <f t="shared" si="21"/>
        <v>56237.60938411374</v>
      </c>
      <c r="K36" s="52">
        <f t="shared" si="21"/>
        <v>51111.74508479179</v>
      </c>
      <c r="L36" s="52">
        <f t="shared" si="21"/>
        <v>71130.59006861938</v>
      </c>
      <c r="M36" s="52">
        <f t="shared" si="21"/>
        <v>119818.35472375242</v>
      </c>
      <c r="N36" s="52">
        <f t="shared" si="21"/>
        <v>116352.09271519691</v>
      </c>
      <c r="O36" s="52">
        <f t="shared" si="21"/>
        <v>128933.47560372847</v>
      </c>
      <c r="P36" s="29">
        <f t="shared" si="21"/>
        <v>2922726</v>
      </c>
      <c r="Q36" s="29">
        <f t="shared" si="21"/>
        <v>283096</v>
      </c>
      <c r="R36" s="29">
        <f t="shared" si="21"/>
        <v>291120</v>
      </c>
      <c r="S36" s="29">
        <f t="shared" si="21"/>
        <v>291277</v>
      </c>
      <c r="T36" s="29">
        <f t="shared" si="21"/>
        <v>252190</v>
      </c>
      <c r="U36" s="29">
        <f t="shared" si="21"/>
        <v>208417</v>
      </c>
      <c r="V36" s="29">
        <f t="shared" si="21"/>
        <v>191538</v>
      </c>
      <c r="W36" s="29">
        <f t="shared" si="21"/>
        <v>145835</v>
      </c>
      <c r="X36" s="29">
        <f t="shared" si="21"/>
        <v>131683</v>
      </c>
      <c r="Y36" s="29">
        <f t="shared" si="21"/>
        <v>184306</v>
      </c>
      <c r="Z36" s="29">
        <f t="shared" si="21"/>
        <v>309774</v>
      </c>
      <c r="AA36" s="29">
        <f t="shared" si="21"/>
        <v>299876</v>
      </c>
      <c r="AB36" s="29">
        <f t="shared" si="21"/>
        <v>333614</v>
      </c>
    </row>
    <row r="37" spans="3:11" ht="57" customHeight="1">
      <c r="C37" t="s">
        <v>28</v>
      </c>
      <c r="K37" t="s">
        <v>29</v>
      </c>
    </row>
    <row r="38" spans="4:19" ht="20.25">
      <c r="D38" s="33" t="s">
        <v>23</v>
      </c>
      <c r="S38" s="33"/>
    </row>
    <row r="42" spans="3:21" ht="20.25">
      <c r="C42" s="33"/>
      <c r="U42" s="34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2:AC27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P12" sqref="P12"/>
    </sheetView>
  </sheetViews>
  <sheetFormatPr defaultColWidth="9.00390625" defaultRowHeight="12.75"/>
  <cols>
    <col min="2" max="2" width="12.375" style="0" customWidth="1"/>
    <col min="3" max="3" width="19.625" style="0" customWidth="1"/>
    <col min="17" max="17" width="11.00390625" style="0" bestFit="1" customWidth="1"/>
    <col min="24" max="24" width="8.625" style="0" customWidth="1"/>
  </cols>
  <sheetData>
    <row r="2" spans="4:23" ht="12.75"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4:28" ht="18">
      <c r="D3" s="19"/>
      <c r="E3" s="20"/>
      <c r="F3" s="25" t="s">
        <v>55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Y3" s="26"/>
      <c r="Z3" s="26" t="s">
        <v>20</v>
      </c>
      <c r="AA3" s="26"/>
      <c r="AB3" s="26"/>
    </row>
    <row r="4" spans="4:28" ht="12.75"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Y4" s="26"/>
      <c r="Z4" s="26"/>
      <c r="AA4" s="26"/>
      <c r="AB4" s="26"/>
    </row>
    <row r="5" spans="25:28" ht="12.75">
      <c r="Y5" s="20" t="s">
        <v>56</v>
      </c>
      <c r="Z5" s="20"/>
      <c r="AA5" s="26"/>
      <c r="AB5" s="26"/>
    </row>
    <row r="6" spans="25:28" ht="12.75">
      <c r="Y6" s="20"/>
      <c r="Z6" s="20"/>
      <c r="AA6" s="26"/>
      <c r="AB6" s="26"/>
    </row>
    <row r="7" spans="25:28" ht="12.75">
      <c r="Y7" s="20" t="s">
        <v>52</v>
      </c>
      <c r="Z7" s="20"/>
      <c r="AA7" s="26"/>
      <c r="AB7" s="26"/>
    </row>
    <row r="9" ht="13.5" thickBot="1"/>
    <row r="10" spans="2:29" ht="17.25" thickBot="1" thickTop="1">
      <c r="B10" s="36" t="s">
        <v>14</v>
      </c>
      <c r="C10" s="5"/>
      <c r="D10" s="4"/>
      <c r="E10" s="4"/>
      <c r="F10" s="4"/>
      <c r="G10" s="4"/>
      <c r="H10" s="4"/>
      <c r="I10" s="7" t="s">
        <v>21</v>
      </c>
      <c r="J10" s="8"/>
      <c r="K10" s="8"/>
      <c r="L10" s="8"/>
      <c r="M10" s="4"/>
      <c r="N10" s="4"/>
      <c r="O10" s="4"/>
      <c r="P10" s="5"/>
      <c r="Q10" s="13"/>
      <c r="R10" s="4"/>
      <c r="S10" s="4"/>
      <c r="T10" s="4"/>
      <c r="U10" s="4"/>
      <c r="V10" s="7" t="s">
        <v>22</v>
      </c>
      <c r="W10" s="4"/>
      <c r="X10" s="4"/>
      <c r="Y10" s="4"/>
      <c r="Z10" s="4"/>
      <c r="AA10" s="4"/>
      <c r="AB10" s="4"/>
      <c r="AC10" s="5"/>
    </row>
    <row r="11" spans="2:29" ht="16.5" thickTop="1">
      <c r="B11" s="37"/>
      <c r="C11" s="38"/>
      <c r="D11" s="43" t="s">
        <v>1</v>
      </c>
      <c r="E11" s="42" t="s">
        <v>2</v>
      </c>
      <c r="F11" s="42" t="s">
        <v>3</v>
      </c>
      <c r="G11" s="42" t="s">
        <v>4</v>
      </c>
      <c r="H11" s="42" t="s">
        <v>5</v>
      </c>
      <c r="I11" s="42" t="s">
        <v>6</v>
      </c>
      <c r="J11" s="42" t="s">
        <v>7</v>
      </c>
      <c r="K11" s="42" t="s">
        <v>8</v>
      </c>
      <c r="L11" s="42" t="s">
        <v>9</v>
      </c>
      <c r="M11" s="42" t="s">
        <v>10</v>
      </c>
      <c r="N11" s="42" t="s">
        <v>11</v>
      </c>
      <c r="O11" s="42" t="s">
        <v>12</v>
      </c>
      <c r="P11" s="42" t="s">
        <v>13</v>
      </c>
      <c r="Q11" s="46" t="s">
        <v>1</v>
      </c>
      <c r="R11" s="45" t="s">
        <v>2</v>
      </c>
      <c r="S11" s="45" t="s">
        <v>3</v>
      </c>
      <c r="T11" s="45" t="s">
        <v>4</v>
      </c>
      <c r="U11" s="45" t="s">
        <v>5</v>
      </c>
      <c r="V11" s="45" t="s">
        <v>6</v>
      </c>
      <c r="W11" s="45" t="s">
        <v>7</v>
      </c>
      <c r="X11" s="45" t="s">
        <v>8</v>
      </c>
      <c r="Y11" s="45" t="s">
        <v>9</v>
      </c>
      <c r="Z11" s="45" t="s">
        <v>10</v>
      </c>
      <c r="AA11" s="45" t="s">
        <v>11</v>
      </c>
      <c r="AB11" s="45" t="s">
        <v>12</v>
      </c>
      <c r="AC11" s="45" t="s">
        <v>13</v>
      </c>
    </row>
    <row r="12" spans="2:29" ht="15">
      <c r="B12" s="58" t="s">
        <v>31</v>
      </c>
      <c r="C12" s="59"/>
      <c r="D12" s="53">
        <f aca="true" t="shared" si="0" ref="D12:D19">SUM(E12:P12)</f>
        <v>70.58823529411765</v>
      </c>
      <c r="E12" s="54">
        <f>R12/17</f>
        <v>11.764705882352942</v>
      </c>
      <c r="F12" s="54">
        <f aca="true" t="shared" si="1" ref="F12:P12">S12/17</f>
        <v>11.764705882352942</v>
      </c>
      <c r="G12" s="54">
        <f t="shared" si="1"/>
        <v>11.764705882352942</v>
      </c>
      <c r="H12" s="54">
        <f t="shared" si="1"/>
        <v>11.764705882352942</v>
      </c>
      <c r="I12" s="54">
        <f t="shared" si="1"/>
        <v>11.764705882352942</v>
      </c>
      <c r="J12" s="54">
        <f t="shared" si="1"/>
        <v>11.764705882352942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44">
        <f aca="true" t="shared" si="2" ref="Q12:Q19">SUM(R12:AC12)</f>
        <v>1200</v>
      </c>
      <c r="R12" s="41">
        <v>200</v>
      </c>
      <c r="S12" s="41">
        <v>200</v>
      </c>
      <c r="T12" s="41">
        <v>200</v>
      </c>
      <c r="U12" s="41">
        <v>200</v>
      </c>
      <c r="V12" s="41">
        <v>200</v>
      </c>
      <c r="W12" s="41">
        <v>200</v>
      </c>
      <c r="X12" s="41"/>
      <c r="Y12" s="41"/>
      <c r="Z12" s="41"/>
      <c r="AA12" s="41"/>
      <c r="AB12" s="41"/>
      <c r="AC12" s="41"/>
    </row>
    <row r="13" spans="2:29" ht="15">
      <c r="B13" s="56" t="s">
        <v>27</v>
      </c>
      <c r="C13" s="57"/>
      <c r="D13" s="53">
        <f t="shared" si="0"/>
        <v>3617.6470588235297</v>
      </c>
      <c r="E13" s="54">
        <f aca="true" t="shared" si="3" ref="E13:E19">R13/17</f>
        <v>352.94117647058823</v>
      </c>
      <c r="F13" s="54">
        <f aca="true" t="shared" si="4" ref="F13:F19">S13/17</f>
        <v>382.3529411764706</v>
      </c>
      <c r="G13" s="54">
        <f aca="true" t="shared" si="5" ref="G13:G19">T13/17</f>
        <v>294.11764705882354</v>
      </c>
      <c r="H13" s="54">
        <f aca="true" t="shared" si="6" ref="H13:H19">U13/17</f>
        <v>294.11764705882354</v>
      </c>
      <c r="I13" s="54">
        <f aca="true" t="shared" si="7" ref="I13:I19">V13/17</f>
        <v>352.94117647058823</v>
      </c>
      <c r="J13" s="54">
        <f aca="true" t="shared" si="8" ref="J13:J19">W13/17</f>
        <v>235.2941176470588</v>
      </c>
      <c r="K13" s="54">
        <f aca="true" t="shared" si="9" ref="K13:K19">X13/17</f>
        <v>235.2941176470588</v>
      </c>
      <c r="L13" s="54">
        <f aca="true" t="shared" si="10" ref="L13:L19">Y13/17</f>
        <v>235.2941176470588</v>
      </c>
      <c r="M13" s="54">
        <f aca="true" t="shared" si="11" ref="M13:M19">Z13/17</f>
        <v>235.2941176470588</v>
      </c>
      <c r="N13" s="54">
        <f aca="true" t="shared" si="12" ref="N13:N19">AA13/17</f>
        <v>294.11764705882354</v>
      </c>
      <c r="O13" s="54">
        <f aca="true" t="shared" si="13" ref="O13:O19">AB13/17</f>
        <v>352.94117647058823</v>
      </c>
      <c r="P13" s="54">
        <f aca="true" t="shared" si="14" ref="P13:P19">AC13/17</f>
        <v>352.94117647058823</v>
      </c>
      <c r="Q13" s="44">
        <f t="shared" si="2"/>
        <v>61500</v>
      </c>
      <c r="R13" s="41">
        <v>6000</v>
      </c>
      <c r="S13" s="41">
        <v>6500</v>
      </c>
      <c r="T13" s="41">
        <v>5000</v>
      </c>
      <c r="U13" s="41">
        <v>5000</v>
      </c>
      <c r="V13" s="41">
        <v>6000</v>
      </c>
      <c r="W13" s="41">
        <v>4000</v>
      </c>
      <c r="X13" s="41">
        <v>4000</v>
      </c>
      <c r="Y13" s="41">
        <v>4000</v>
      </c>
      <c r="Z13" s="41">
        <v>4000</v>
      </c>
      <c r="AA13" s="41">
        <v>5000</v>
      </c>
      <c r="AB13" s="41">
        <v>6000</v>
      </c>
      <c r="AC13" s="41">
        <v>6000</v>
      </c>
    </row>
    <row r="14" spans="2:29" ht="15">
      <c r="B14" s="39" t="s">
        <v>15</v>
      </c>
      <c r="C14" s="40"/>
      <c r="D14" s="53">
        <f t="shared" si="0"/>
        <v>294.1176470588236</v>
      </c>
      <c r="E14" s="54">
        <f t="shared" si="3"/>
        <v>20.294117647058822</v>
      </c>
      <c r="F14" s="54">
        <f t="shared" si="4"/>
        <v>25</v>
      </c>
      <c r="G14" s="54">
        <f t="shared" si="5"/>
        <v>25</v>
      </c>
      <c r="H14" s="54">
        <f t="shared" si="6"/>
        <v>25</v>
      </c>
      <c r="I14" s="54">
        <f t="shared" si="7"/>
        <v>25</v>
      </c>
      <c r="J14" s="54">
        <f t="shared" si="8"/>
        <v>25</v>
      </c>
      <c r="K14" s="54">
        <f t="shared" si="9"/>
        <v>25</v>
      </c>
      <c r="L14" s="54">
        <f t="shared" si="10"/>
        <v>25</v>
      </c>
      <c r="M14" s="54">
        <f t="shared" si="11"/>
        <v>25</v>
      </c>
      <c r="N14" s="54">
        <f t="shared" si="12"/>
        <v>25</v>
      </c>
      <c r="O14" s="54">
        <f t="shared" si="13"/>
        <v>24.41176470588235</v>
      </c>
      <c r="P14" s="54">
        <f t="shared" si="14"/>
        <v>24.41176470588235</v>
      </c>
      <c r="Q14" s="44">
        <f t="shared" si="2"/>
        <v>5000</v>
      </c>
      <c r="R14" s="41">
        <v>345</v>
      </c>
      <c r="S14" s="41">
        <v>425</v>
      </c>
      <c r="T14" s="41">
        <v>425</v>
      </c>
      <c r="U14" s="41">
        <v>425</v>
      </c>
      <c r="V14" s="41">
        <v>425</v>
      </c>
      <c r="W14" s="41">
        <v>425</v>
      </c>
      <c r="X14" s="41">
        <v>425</v>
      </c>
      <c r="Y14" s="41">
        <v>425</v>
      </c>
      <c r="Z14" s="41">
        <v>425</v>
      </c>
      <c r="AA14" s="41">
        <v>425</v>
      </c>
      <c r="AB14" s="41">
        <v>415</v>
      </c>
      <c r="AC14" s="41">
        <v>415</v>
      </c>
    </row>
    <row r="15" spans="2:29" ht="15">
      <c r="B15" s="39" t="s">
        <v>16</v>
      </c>
      <c r="C15" s="40"/>
      <c r="D15" s="53">
        <f t="shared" si="0"/>
        <v>941.1764705882355</v>
      </c>
      <c r="E15" s="54">
        <f t="shared" si="3"/>
        <v>76.47058823529412</v>
      </c>
      <c r="F15" s="54">
        <f t="shared" si="4"/>
        <v>76.47058823529412</v>
      </c>
      <c r="G15" s="54">
        <f t="shared" si="5"/>
        <v>76.47058823529412</v>
      </c>
      <c r="H15" s="54">
        <f t="shared" si="6"/>
        <v>76.47058823529412</v>
      </c>
      <c r="I15" s="54">
        <f t="shared" si="7"/>
        <v>82.3529411764706</v>
      </c>
      <c r="J15" s="54">
        <f t="shared" si="8"/>
        <v>82.3529411764706</v>
      </c>
      <c r="K15" s="54">
        <f t="shared" si="9"/>
        <v>70.58823529411765</v>
      </c>
      <c r="L15" s="54">
        <f t="shared" si="10"/>
        <v>70.58823529411765</v>
      </c>
      <c r="M15" s="54">
        <f t="shared" si="11"/>
        <v>82.3529411764706</v>
      </c>
      <c r="N15" s="54">
        <f t="shared" si="12"/>
        <v>82.3529411764706</v>
      </c>
      <c r="O15" s="54">
        <f t="shared" si="13"/>
        <v>82.3529411764706</v>
      </c>
      <c r="P15" s="54">
        <f t="shared" si="14"/>
        <v>82.3529411764706</v>
      </c>
      <c r="Q15" s="44">
        <f t="shared" si="2"/>
        <v>16000</v>
      </c>
      <c r="R15" s="41">
        <v>1300</v>
      </c>
      <c r="S15" s="41">
        <v>1300</v>
      </c>
      <c r="T15" s="41">
        <v>1300</v>
      </c>
      <c r="U15" s="41">
        <v>1300</v>
      </c>
      <c r="V15" s="41">
        <v>1400</v>
      </c>
      <c r="W15" s="41">
        <v>1400</v>
      </c>
      <c r="X15" s="41">
        <v>1200</v>
      </c>
      <c r="Y15" s="41">
        <v>1200</v>
      </c>
      <c r="Z15" s="41">
        <v>1400</v>
      </c>
      <c r="AA15" s="41">
        <v>1400</v>
      </c>
      <c r="AB15" s="41">
        <v>1400</v>
      </c>
      <c r="AC15" s="41">
        <v>1400</v>
      </c>
    </row>
    <row r="16" spans="2:29" ht="15">
      <c r="B16" s="39" t="s">
        <v>57</v>
      </c>
      <c r="C16" s="40"/>
      <c r="D16" s="53">
        <f t="shared" si="0"/>
        <v>176.47058823529412</v>
      </c>
      <c r="E16" s="54">
        <f t="shared" si="3"/>
        <v>0</v>
      </c>
      <c r="F16" s="54">
        <f t="shared" si="4"/>
        <v>0</v>
      </c>
      <c r="G16" s="54">
        <f t="shared" si="5"/>
        <v>0</v>
      </c>
      <c r="H16" s="54">
        <f t="shared" si="6"/>
        <v>0</v>
      </c>
      <c r="I16" s="54">
        <f t="shared" si="7"/>
        <v>0</v>
      </c>
      <c r="J16" s="54">
        <f t="shared" si="8"/>
        <v>0</v>
      </c>
      <c r="K16" s="54">
        <f t="shared" si="9"/>
        <v>0</v>
      </c>
      <c r="L16" s="54">
        <f t="shared" si="10"/>
        <v>0</v>
      </c>
      <c r="M16" s="54">
        <f t="shared" si="11"/>
        <v>0</v>
      </c>
      <c r="N16" s="54">
        <f t="shared" si="12"/>
        <v>176.47058823529412</v>
      </c>
      <c r="O16" s="54">
        <f t="shared" si="13"/>
        <v>0</v>
      </c>
      <c r="P16" s="54">
        <f t="shared" si="14"/>
        <v>0</v>
      </c>
      <c r="Q16" s="44">
        <f t="shared" si="2"/>
        <v>3000</v>
      </c>
      <c r="R16" s="41"/>
      <c r="S16" s="41"/>
      <c r="T16" s="41"/>
      <c r="U16" s="41"/>
      <c r="V16" s="41"/>
      <c r="W16" s="41"/>
      <c r="X16" s="41"/>
      <c r="Y16" s="41"/>
      <c r="Z16" s="41"/>
      <c r="AA16" s="41">
        <v>3000</v>
      </c>
      <c r="AB16" s="41"/>
      <c r="AC16" s="41"/>
    </row>
    <row r="17" spans="2:29" ht="15">
      <c r="B17" s="39" t="s">
        <v>32</v>
      </c>
      <c r="C17" s="40"/>
      <c r="D17" s="53">
        <f t="shared" si="0"/>
        <v>117.64705882352942</v>
      </c>
      <c r="E17" s="54">
        <f t="shared" si="3"/>
        <v>0</v>
      </c>
      <c r="F17" s="54">
        <f t="shared" si="4"/>
        <v>11.764705882352942</v>
      </c>
      <c r="G17" s="54">
        <f t="shared" si="5"/>
        <v>11.764705882352942</v>
      </c>
      <c r="H17" s="54">
        <f t="shared" si="6"/>
        <v>11.764705882352942</v>
      </c>
      <c r="I17" s="54">
        <f t="shared" si="7"/>
        <v>11.764705882352942</v>
      </c>
      <c r="J17" s="54">
        <f t="shared" si="8"/>
        <v>11.764705882352942</v>
      </c>
      <c r="K17" s="54">
        <f t="shared" si="9"/>
        <v>5.882352941176471</v>
      </c>
      <c r="L17" s="54">
        <f t="shared" si="10"/>
        <v>5.882352941176471</v>
      </c>
      <c r="M17" s="54">
        <f t="shared" si="11"/>
        <v>11.764705882352942</v>
      </c>
      <c r="N17" s="54">
        <f t="shared" si="12"/>
        <v>11.764705882352942</v>
      </c>
      <c r="O17" s="54">
        <f t="shared" si="13"/>
        <v>17.647058823529413</v>
      </c>
      <c r="P17" s="54">
        <f t="shared" si="14"/>
        <v>5.882352941176471</v>
      </c>
      <c r="Q17" s="44">
        <f t="shared" si="2"/>
        <v>2000</v>
      </c>
      <c r="R17" s="41"/>
      <c r="S17" s="41">
        <v>200</v>
      </c>
      <c r="T17" s="41">
        <v>200</v>
      </c>
      <c r="U17" s="41">
        <v>200</v>
      </c>
      <c r="V17" s="41">
        <v>200</v>
      </c>
      <c r="W17" s="41">
        <v>200</v>
      </c>
      <c r="X17" s="41">
        <v>100</v>
      </c>
      <c r="Y17" s="41">
        <v>100</v>
      </c>
      <c r="Z17" s="41">
        <v>200</v>
      </c>
      <c r="AA17" s="41">
        <v>200</v>
      </c>
      <c r="AB17" s="41">
        <v>300</v>
      </c>
      <c r="AC17" s="41">
        <v>100</v>
      </c>
    </row>
    <row r="18" spans="2:29" ht="15">
      <c r="B18" s="58" t="s">
        <v>33</v>
      </c>
      <c r="C18" s="59"/>
      <c r="D18" s="53">
        <f t="shared" si="0"/>
        <v>546.5882352941177</v>
      </c>
      <c r="E18" s="54">
        <f t="shared" si="3"/>
        <v>44.1764705882353</v>
      </c>
      <c r="F18" s="54">
        <f t="shared" si="4"/>
        <v>51.05882352941177</v>
      </c>
      <c r="G18" s="54">
        <f t="shared" si="5"/>
        <v>45.1764705882353</v>
      </c>
      <c r="H18" s="54">
        <f t="shared" si="6"/>
        <v>50.05882352941177</v>
      </c>
      <c r="I18" s="54">
        <f t="shared" si="7"/>
        <v>46.76470588235294</v>
      </c>
      <c r="J18" s="54">
        <f t="shared" si="8"/>
        <v>46.76470588235294</v>
      </c>
      <c r="K18" s="54">
        <f t="shared" si="9"/>
        <v>48.35294117647059</v>
      </c>
      <c r="L18" s="54">
        <f t="shared" si="10"/>
        <v>50.470588235294116</v>
      </c>
      <c r="M18" s="54">
        <f t="shared" si="11"/>
        <v>46.76470588235294</v>
      </c>
      <c r="N18" s="54">
        <f t="shared" si="12"/>
        <v>46.76470588235294</v>
      </c>
      <c r="O18" s="54">
        <f t="shared" si="13"/>
        <v>46.76470588235294</v>
      </c>
      <c r="P18" s="54">
        <f t="shared" si="14"/>
        <v>23.470588235294116</v>
      </c>
      <c r="Q18" s="44">
        <f t="shared" si="2"/>
        <v>9292</v>
      </c>
      <c r="R18" s="41">
        <v>751</v>
      </c>
      <c r="S18" s="41">
        <v>868</v>
      </c>
      <c r="T18" s="41">
        <v>768</v>
      </c>
      <c r="U18" s="41">
        <v>851</v>
      </c>
      <c r="V18" s="41">
        <v>795</v>
      </c>
      <c r="W18" s="41">
        <v>795</v>
      </c>
      <c r="X18" s="41">
        <v>822</v>
      </c>
      <c r="Y18" s="41">
        <v>858</v>
      </c>
      <c r="Z18" s="41">
        <v>795</v>
      </c>
      <c r="AA18" s="41">
        <v>795</v>
      </c>
      <c r="AB18" s="41">
        <v>795</v>
      </c>
      <c r="AC18" s="41">
        <v>399</v>
      </c>
    </row>
    <row r="19" spans="2:29" ht="15">
      <c r="B19" s="39" t="s">
        <v>18</v>
      </c>
      <c r="C19" s="40"/>
      <c r="D19" s="53">
        <f t="shared" si="0"/>
        <v>4370.588235294118</v>
      </c>
      <c r="E19" s="54">
        <f t="shared" si="3"/>
        <v>435.29411764705884</v>
      </c>
      <c r="F19" s="54">
        <f t="shared" si="4"/>
        <v>423.52941176470586</v>
      </c>
      <c r="G19" s="54">
        <f t="shared" si="5"/>
        <v>429.4117647058824</v>
      </c>
      <c r="H19" s="54">
        <f t="shared" si="6"/>
        <v>429.4117647058824</v>
      </c>
      <c r="I19" s="54">
        <f t="shared" si="7"/>
        <v>429.4117647058824</v>
      </c>
      <c r="J19" s="54">
        <f t="shared" si="8"/>
        <v>423.52941176470586</v>
      </c>
      <c r="K19" s="54">
        <f t="shared" si="9"/>
        <v>129.41176470588235</v>
      </c>
      <c r="L19" s="54">
        <f t="shared" si="10"/>
        <v>11.764705882352942</v>
      </c>
      <c r="M19" s="54">
        <f t="shared" si="11"/>
        <v>423.52941176470586</v>
      </c>
      <c r="N19" s="54">
        <f t="shared" si="12"/>
        <v>411.7647058823529</v>
      </c>
      <c r="O19" s="54">
        <f t="shared" si="13"/>
        <v>411.7647058823529</v>
      </c>
      <c r="P19" s="54">
        <f t="shared" si="14"/>
        <v>411.7647058823529</v>
      </c>
      <c r="Q19" s="44">
        <f t="shared" si="2"/>
        <v>74300</v>
      </c>
      <c r="R19" s="41">
        <v>7400</v>
      </c>
      <c r="S19" s="41">
        <v>7200</v>
      </c>
      <c r="T19" s="41">
        <v>7300</v>
      </c>
      <c r="U19" s="41">
        <v>7300</v>
      </c>
      <c r="V19" s="41">
        <v>7300</v>
      </c>
      <c r="W19" s="41">
        <v>7200</v>
      </c>
      <c r="X19" s="41">
        <v>2200</v>
      </c>
      <c r="Y19" s="41">
        <v>200</v>
      </c>
      <c r="Z19" s="41">
        <v>7200</v>
      </c>
      <c r="AA19" s="41">
        <v>7000</v>
      </c>
      <c r="AB19" s="41">
        <v>7000</v>
      </c>
      <c r="AC19" s="41">
        <v>7000</v>
      </c>
    </row>
    <row r="20" spans="2:29" ht="18.75">
      <c r="B20" s="47" t="s">
        <v>17</v>
      </c>
      <c r="C20" s="48"/>
      <c r="D20" s="55">
        <f aca="true" t="shared" si="15" ref="D20:AC20">SUM(D12:D19)</f>
        <v>10134.823529411766</v>
      </c>
      <c r="E20" s="55">
        <f t="shared" si="15"/>
        <v>940.9411764705883</v>
      </c>
      <c r="F20" s="55">
        <f t="shared" si="15"/>
        <v>981.9411764705883</v>
      </c>
      <c r="G20" s="55">
        <f t="shared" si="15"/>
        <v>893.7058823529412</v>
      </c>
      <c r="H20" s="55">
        <f t="shared" si="15"/>
        <v>898.5882352941177</v>
      </c>
      <c r="I20" s="55">
        <f t="shared" si="15"/>
        <v>960</v>
      </c>
      <c r="J20" s="55">
        <f t="shared" si="15"/>
        <v>836.4705882352941</v>
      </c>
      <c r="K20" s="55">
        <f t="shared" si="15"/>
        <v>514.5294117647059</v>
      </c>
      <c r="L20" s="55">
        <f t="shared" si="15"/>
        <v>399</v>
      </c>
      <c r="M20" s="55">
        <f t="shared" si="15"/>
        <v>824.7058823529411</v>
      </c>
      <c r="N20" s="55">
        <f t="shared" si="15"/>
        <v>1048.235294117647</v>
      </c>
      <c r="O20" s="55">
        <f t="shared" si="15"/>
        <v>935.8823529411765</v>
      </c>
      <c r="P20" s="55">
        <f t="shared" si="15"/>
        <v>900.8235294117648</v>
      </c>
      <c r="Q20" s="49">
        <f t="shared" si="15"/>
        <v>172292</v>
      </c>
      <c r="R20" s="49">
        <f t="shared" si="15"/>
        <v>15996</v>
      </c>
      <c r="S20" s="49">
        <f t="shared" si="15"/>
        <v>16693</v>
      </c>
      <c r="T20" s="49">
        <f t="shared" si="15"/>
        <v>15193</v>
      </c>
      <c r="U20" s="49">
        <f t="shared" si="15"/>
        <v>15276</v>
      </c>
      <c r="V20" s="49">
        <f t="shared" si="15"/>
        <v>16320</v>
      </c>
      <c r="W20" s="49">
        <f t="shared" si="15"/>
        <v>14220</v>
      </c>
      <c r="X20" s="49">
        <f t="shared" si="15"/>
        <v>8747</v>
      </c>
      <c r="Y20" s="49">
        <f t="shared" si="15"/>
        <v>6783</v>
      </c>
      <c r="Z20" s="49">
        <f t="shared" si="15"/>
        <v>14020</v>
      </c>
      <c r="AA20" s="49">
        <f t="shared" si="15"/>
        <v>17820</v>
      </c>
      <c r="AB20" s="49">
        <f t="shared" si="15"/>
        <v>15910</v>
      </c>
      <c r="AC20" s="49">
        <f t="shared" si="15"/>
        <v>15314</v>
      </c>
    </row>
    <row r="21" ht="12.75">
      <c r="Q21" t="s">
        <v>26</v>
      </c>
    </row>
    <row r="24" spans="4:23" ht="12.75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7" spans="5:18" ht="20.25">
      <c r="E27" s="33"/>
      <c r="G27" s="33"/>
      <c r="H27" s="33" t="s">
        <v>30</v>
      </c>
      <c r="R27" s="33" t="s">
        <v>29</v>
      </c>
    </row>
  </sheetData>
  <sheetProtection/>
  <mergeCells count="2">
    <mergeCell ref="B12:C12"/>
    <mergeCell ref="B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ofis</dc:creator>
  <cp:keywords/>
  <dc:description/>
  <cp:lastModifiedBy>Admin</cp:lastModifiedBy>
  <cp:lastPrinted>2018-01-26T06:25:32Z</cp:lastPrinted>
  <dcterms:created xsi:type="dcterms:W3CDTF">2002-03-01T08:00:32Z</dcterms:created>
  <dcterms:modified xsi:type="dcterms:W3CDTF">2018-01-26T06:36:57Z</dcterms:modified>
  <cp:category/>
  <cp:version/>
  <cp:contentType/>
  <cp:contentStatus/>
</cp:coreProperties>
</file>